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оциални дейности и здравеопазване\ПЛАНИРАНЕ НА СУ 2023\Анализ Община Ценово\"/>
    </mc:Choice>
  </mc:AlternateContent>
  <workbookProtection workbookAlgorithmName="SHA-512" workbookHashValue="f1J5PnKlknS5h8iaWOfcAdypU5xM7REoV/Zcut5+/JBPjkJNJjDdQa7rSgOynpJiGer1H3duTBkwXwZ9wG/fTA==" workbookSaltValue="fk8pB6cSRpNLkcQStjJyUw==" workbookSpinCount="100000" lockStructure="1"/>
  <bookViews>
    <workbookView xWindow="0" yWindow="0" windowWidth="15900" windowHeight="7275"/>
  </bookViews>
  <sheets>
    <sheet name="Критерии" sheetId="1" r:id="rId1"/>
    <sheet name="Карт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C7" i="2"/>
  <c r="F7" i="2"/>
  <c r="G7" i="2" s="1"/>
  <c r="C8" i="2"/>
  <c r="F8" i="2"/>
  <c r="G8" i="2" s="1"/>
  <c r="F197" i="2"/>
  <c r="G197" i="2" s="1"/>
  <c r="C197" i="2"/>
  <c r="F203" i="2"/>
  <c r="G203" i="2" s="1"/>
  <c r="C203" i="2"/>
  <c r="F202" i="2"/>
  <c r="G202" i="2" s="1"/>
  <c r="C202" i="2"/>
  <c r="F196" i="2"/>
  <c r="G196" i="2" s="1"/>
  <c r="C196" i="2"/>
  <c r="F191" i="2"/>
  <c r="G191" i="2" s="1"/>
  <c r="C191" i="2"/>
  <c r="F190" i="2"/>
  <c r="G190" i="2" s="1"/>
  <c r="C190" i="2"/>
  <c r="F189" i="2"/>
  <c r="G189" i="2" s="1"/>
  <c r="C189" i="2"/>
  <c r="F184" i="2"/>
  <c r="G184" i="2" s="1"/>
  <c r="C184" i="2"/>
  <c r="F183" i="2"/>
  <c r="G183" i="2" s="1"/>
  <c r="C183" i="2"/>
  <c r="C178" i="2"/>
  <c r="C175" i="2"/>
  <c r="C176" i="2"/>
  <c r="F178" i="2"/>
  <c r="G178" i="2" s="1"/>
  <c r="F176" i="2"/>
  <c r="G176" i="2" s="1"/>
  <c r="F175" i="2"/>
  <c r="G175" i="2" s="1"/>
  <c r="F174" i="2"/>
  <c r="G174" i="2" s="1"/>
  <c r="C174" i="2"/>
  <c r="C169" i="2"/>
  <c r="F169" i="2"/>
  <c r="G169" i="2" s="1"/>
  <c r="C167" i="2"/>
  <c r="F167" i="2"/>
  <c r="G167" i="2" s="1"/>
  <c r="C166" i="2"/>
  <c r="F166" i="2"/>
  <c r="G166" i="2" s="1"/>
  <c r="F165" i="2"/>
  <c r="G165" i="2" s="1"/>
  <c r="C165" i="2"/>
  <c r="C160" i="2"/>
  <c r="F160" i="2"/>
  <c r="G160" i="2" s="1"/>
  <c r="C157" i="2"/>
  <c r="C158" i="2"/>
  <c r="F158" i="2"/>
  <c r="G158" i="2" s="1"/>
  <c r="F157" i="2"/>
  <c r="G157" i="2" s="1"/>
  <c r="F156" i="2"/>
  <c r="G156" i="2" s="1"/>
  <c r="C156" i="2"/>
  <c r="C151" i="2"/>
  <c r="C149" i="2"/>
  <c r="F151" i="2"/>
  <c r="G151" i="2" s="1"/>
  <c r="F149" i="2"/>
  <c r="G149" i="2" s="1"/>
  <c r="F148" i="2"/>
  <c r="G148" i="2" s="1"/>
  <c r="C148" i="2"/>
  <c r="F147" i="2"/>
  <c r="G147" i="2" s="1"/>
  <c r="C147" i="2"/>
  <c r="C142" i="2"/>
  <c r="C140" i="2"/>
  <c r="F142" i="2"/>
  <c r="G142" i="2" s="1"/>
  <c r="F140" i="2"/>
  <c r="G140" i="2" s="1"/>
  <c r="F139" i="2"/>
  <c r="G139" i="2" s="1"/>
  <c r="C139" i="2"/>
  <c r="F138" i="2"/>
  <c r="G138" i="2" s="1"/>
  <c r="C138" i="2"/>
  <c r="F137" i="2"/>
  <c r="G137" i="2" s="1"/>
  <c r="C137" i="2"/>
  <c r="F132" i="2"/>
  <c r="G132" i="2" s="1"/>
  <c r="C132" i="2"/>
  <c r="F130" i="2"/>
  <c r="G130" i="2" s="1"/>
  <c r="C130" i="2"/>
  <c r="F129" i="2"/>
  <c r="G129" i="2" s="1"/>
  <c r="C129" i="2"/>
  <c r="F128" i="2"/>
  <c r="G128" i="2" s="1"/>
  <c r="C128" i="2"/>
  <c r="F127" i="2"/>
  <c r="G127" i="2" s="1"/>
  <c r="C127" i="2"/>
  <c r="C122" i="2"/>
  <c r="F122" i="2"/>
  <c r="G122" i="2" s="1"/>
  <c r="F120" i="2"/>
  <c r="G120" i="2" s="1"/>
  <c r="C120" i="2"/>
  <c r="F119" i="2"/>
  <c r="G119" i="2" s="1"/>
  <c r="C119" i="2"/>
  <c r="F118" i="2"/>
  <c r="G118" i="2" s="1"/>
  <c r="C118" i="2"/>
  <c r="F117" i="2"/>
  <c r="G117" i="2" s="1"/>
  <c r="C117" i="2"/>
  <c r="F112" i="2"/>
  <c r="G112" i="2" s="1"/>
  <c r="F110" i="2"/>
  <c r="G110" i="2" s="1"/>
  <c r="C112" i="2"/>
  <c r="C110" i="2"/>
  <c r="F109" i="2"/>
  <c r="G109" i="2" s="1"/>
  <c r="C109" i="2"/>
  <c r="F108" i="2"/>
  <c r="G108" i="2" s="1"/>
  <c r="C108" i="2"/>
  <c r="F107" i="2"/>
  <c r="G107" i="2" s="1"/>
  <c r="C107" i="2"/>
  <c r="F102" i="2"/>
  <c r="C102" i="2"/>
  <c r="F100" i="2"/>
  <c r="C100" i="2"/>
  <c r="F99" i="2"/>
  <c r="G99" i="2" s="1"/>
  <c r="C99" i="2"/>
  <c r="G198" i="2" l="1"/>
  <c r="H194" i="2" s="1"/>
  <c r="G204" i="2"/>
  <c r="H200" i="2" s="1"/>
  <c r="G192" i="2"/>
  <c r="H187" i="2" s="1"/>
  <c r="G185" i="2"/>
  <c r="H181" i="2" s="1"/>
  <c r="G179" i="2"/>
  <c r="H172" i="2" s="1"/>
  <c r="G170" i="2"/>
  <c r="H163" i="2" s="1"/>
  <c r="G161" i="2"/>
  <c r="H154" i="2" s="1"/>
  <c r="G152" i="2"/>
  <c r="H145" i="2" s="1"/>
  <c r="G143" i="2"/>
  <c r="H135" i="2" s="1"/>
  <c r="G133" i="2"/>
  <c r="H125" i="2" s="1"/>
  <c r="G123" i="2"/>
  <c r="H115" i="2" s="1"/>
  <c r="G113" i="2"/>
  <c r="H105" i="2" s="1"/>
  <c r="G102" i="2"/>
  <c r="G100" i="2"/>
  <c r="F98" i="2"/>
  <c r="G98" i="2" s="1"/>
  <c r="C98" i="2"/>
  <c r="F97" i="2"/>
  <c r="G97" i="2" s="1"/>
  <c r="C97" i="2"/>
  <c r="F92" i="2"/>
  <c r="G92" i="2" s="1"/>
  <c r="C92" i="2"/>
  <c r="F91" i="2"/>
  <c r="G91" i="2" s="1"/>
  <c r="C91" i="2"/>
  <c r="F90" i="2"/>
  <c r="G90" i="2" s="1"/>
  <c r="C90" i="2"/>
  <c r="F85" i="2"/>
  <c r="G85" i="2" s="1"/>
  <c r="C85" i="2"/>
  <c r="F84" i="2"/>
  <c r="G84" i="2" s="1"/>
  <c r="C84" i="2"/>
  <c r="F83" i="2"/>
  <c r="G83" i="2" s="1"/>
  <c r="C83" i="2"/>
  <c r="C78" i="2"/>
  <c r="F78" i="2"/>
  <c r="G78" i="2" s="1"/>
  <c r="F76" i="2"/>
  <c r="G76" i="2" s="1"/>
  <c r="C76" i="2"/>
  <c r="F75" i="2"/>
  <c r="G75" i="2" s="1"/>
  <c r="C75" i="2"/>
  <c r="F74" i="2"/>
  <c r="G74" i="2" s="1"/>
  <c r="C74" i="2"/>
  <c r="C69" i="2"/>
  <c r="C67" i="2"/>
  <c r="F69" i="2"/>
  <c r="G69" i="2" s="1"/>
  <c r="F67" i="2"/>
  <c r="G67" i="2" s="1"/>
  <c r="F66" i="2"/>
  <c r="G66" i="2" s="1"/>
  <c r="C66" i="2"/>
  <c r="F65" i="2"/>
  <c r="G65" i="2" s="1"/>
  <c r="C65" i="2"/>
  <c r="C60" i="2"/>
  <c r="F60" i="2"/>
  <c r="G60" i="2" s="1"/>
  <c r="F59" i="2"/>
  <c r="G59" i="2" s="1"/>
  <c r="C59" i="2"/>
  <c r="F54" i="2"/>
  <c r="G54" i="2" s="1"/>
  <c r="C54" i="2"/>
  <c r="F53" i="2"/>
  <c r="G53" i="2" s="1"/>
  <c r="C53" i="2"/>
  <c r="F52" i="2"/>
  <c r="G52" i="2" s="1"/>
  <c r="C52" i="2"/>
  <c r="F51" i="2"/>
  <c r="G51" i="2" s="1"/>
  <c r="C51" i="2"/>
  <c r="F50" i="2"/>
  <c r="G50" i="2" s="1"/>
  <c r="C50" i="2"/>
  <c r="F45" i="2"/>
  <c r="G45" i="2" s="1"/>
  <c r="F44" i="2"/>
  <c r="G44" i="2" s="1"/>
  <c r="C45" i="2"/>
  <c r="C44" i="2"/>
  <c r="F43" i="2"/>
  <c r="G43" i="2" s="1"/>
  <c r="C43" i="2"/>
  <c r="F42" i="2"/>
  <c r="G42" i="2" s="1"/>
  <c r="C42" i="2"/>
  <c r="F41" i="2"/>
  <c r="G41" i="2" s="1"/>
  <c r="C41" i="2"/>
  <c r="F36" i="2"/>
  <c r="G36" i="2" s="1"/>
  <c r="C36" i="2"/>
  <c r="F35" i="2"/>
  <c r="G35" i="2" s="1"/>
  <c r="C35" i="2"/>
  <c r="F34" i="2"/>
  <c r="G34" i="2" s="1"/>
  <c r="C34" i="2"/>
  <c r="F33" i="2"/>
  <c r="G33" i="2" s="1"/>
  <c r="C33" i="2"/>
  <c r="F32" i="2"/>
  <c r="G32" i="2" s="1"/>
  <c r="C32" i="2"/>
  <c r="G103" i="2" l="1"/>
  <c r="H95" i="2" s="1"/>
  <c r="G93" i="2"/>
  <c r="H88" i="2" s="1"/>
  <c r="G86" i="2"/>
  <c r="H81" i="2" s="1"/>
  <c r="G79" i="2"/>
  <c r="H72" i="2" s="1"/>
  <c r="G70" i="2"/>
  <c r="H63" i="2" s="1"/>
  <c r="G61" i="2"/>
  <c r="H57" i="2" s="1"/>
  <c r="G55" i="2"/>
  <c r="H48" i="2" s="1"/>
  <c r="G46" i="2"/>
  <c r="H39" i="2" s="1"/>
  <c r="G37" i="2"/>
  <c r="H30" i="2" s="1"/>
  <c r="F27" i="2"/>
  <c r="G27" i="2" s="1"/>
  <c r="F26" i="2"/>
  <c r="G26" i="2" s="1"/>
  <c r="C27" i="2"/>
  <c r="C26" i="2"/>
  <c r="C25" i="2"/>
  <c r="G25" i="2"/>
  <c r="F24" i="2"/>
  <c r="G24" i="2" s="1"/>
  <c r="C24" i="2"/>
  <c r="F23" i="2"/>
  <c r="G23" i="2" s="1"/>
  <c r="C23" i="2"/>
  <c r="F22" i="2"/>
  <c r="G22" i="2" s="1"/>
  <c r="C22" i="2"/>
  <c r="F17" i="2"/>
  <c r="G17" i="2" s="1"/>
  <c r="C17" i="2"/>
  <c r="F16" i="2"/>
  <c r="G16" i="2" s="1"/>
  <c r="C16" i="2"/>
  <c r="F15" i="2"/>
  <c r="G15" i="2" s="1"/>
  <c r="C15" i="2"/>
  <c r="F14" i="2"/>
  <c r="G14" i="2" s="1"/>
  <c r="C14" i="2"/>
  <c r="F9" i="2"/>
  <c r="G9" i="2" s="1"/>
  <c r="F6" i="2"/>
  <c r="G6" i="2" s="1"/>
  <c r="C9" i="2"/>
  <c r="C6" i="2"/>
  <c r="G28" i="2" l="1"/>
  <c r="H20" i="2" s="1"/>
  <c r="G18" i="2"/>
  <c r="H12" i="2" s="1"/>
  <c r="G10" i="2"/>
  <c r="H4" i="2" s="1"/>
</calcChain>
</file>

<file path=xl/comments1.xml><?xml version="1.0" encoding="utf-8"?>
<comments xmlns="http://schemas.openxmlformats.org/spreadsheetml/2006/main">
  <authors>
    <author>Iliyan Saraliev</author>
  </authors>
  <commentList>
    <comment ref="C4" authorId="0" shapeId="0">
      <text>
        <r>
          <rPr>
            <b/>
            <sz val="9"/>
            <color indexed="81"/>
            <rFont val="Tahoma"/>
            <family val="2"/>
            <charset val="204"/>
          </rPr>
          <t>Въведете в колона "C" данните за общината по всеки от 29-те критерия!!!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04"/>
          </rPr>
          <t>След като въведете всички данни за общината по 29-те критерия преминете на страница "Карта" , където са резултатите за максималния брой на потребителите по видовете социални услуги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<sst xmlns="http://schemas.openxmlformats.org/spreadsheetml/2006/main" count="334" uniqueCount="75">
  <si>
    <t>Наименование на критерия</t>
  </si>
  <si>
    <t>общ брой на пълнолетните лица с психични разстройства</t>
  </si>
  <si>
    <t>брой на пълнолетните лица с психични разстройства в невъзможност за самообслужване, живеещи в домашна среда</t>
  </si>
  <si>
    <t>общ брой на пълнолетните лица с интелектуални затруднения</t>
  </si>
  <si>
    <t>брой на пълнолетните лица с интелектуални затруднения в невъзможност за самообслужване, живеещи в домашна среда</t>
  </si>
  <si>
    <t>общ брой на пълнолетните лица с физически увреждания</t>
  </si>
  <si>
    <t>брой на пълнолетните лица с физически увреждания в невъзможност за самообслужване, живеещи в домашна среда</t>
  </si>
  <si>
    <t>общ брой на пълнолетните лица с деменция</t>
  </si>
  <si>
    <t>брой на пълнолетните лица с деменция в невъзможност за самообслужване, живеещи в домашна среда</t>
  </si>
  <si>
    <t>общ брой на пълнолетните лица със сетивни увреждания</t>
  </si>
  <si>
    <t>брой на пълнолетните лица със сетивни увреждания в невъзможност за самообслужване, живеещи в домашна среда</t>
  </si>
  <si>
    <t>брой на лицата в надтрудоспособна възраст без увреждания</t>
  </si>
  <si>
    <t>брой на лицата в надтрудоспособна възраст без увреждания в невъзможност за самообслужване, живеещи в домашна среда</t>
  </si>
  <si>
    <t>брой на живеещите в домашна среда деца с трайни увреждания</t>
  </si>
  <si>
    <t>общ брой на пълнолетните лица с трайни увреждания с определена чужда помощ</t>
  </si>
  <si>
    <t>брой на живеещите в домашна среда пълнолетни лица с трайни увреждания с определена чужда помощ</t>
  </si>
  <si>
    <t>общ брой на лицата в надтрудоспособна възраст в невъзможност за самообслужване</t>
  </si>
  <si>
    <t>брой на живеещите в домашна среда лица в надтрудоспособна възраст в невъзможност за самообслужване</t>
  </si>
  <si>
    <t xml:space="preserve">общ брой на населението </t>
  </si>
  <si>
    <t xml:space="preserve">общ брой на пълнолетните лица </t>
  </si>
  <si>
    <t xml:space="preserve">общ брой на децата до 18-годишна възраст </t>
  </si>
  <si>
    <t xml:space="preserve">общ брой на лицата в надтрудоспособна възраст </t>
  </si>
  <si>
    <t xml:space="preserve">общ брой на пълнолетните лица с трайни увреждания </t>
  </si>
  <si>
    <t xml:space="preserve">общ брой на децата с трайни увреждания до 18-годишна възраст </t>
  </si>
  <si>
    <t xml:space="preserve">общ брой на децата от 0 до 7 г. </t>
  </si>
  <si>
    <t xml:space="preserve">общ брой на лицата с трайни увреждания </t>
  </si>
  <si>
    <t xml:space="preserve">общ брой на пълнолетните лица с трайни увреждания в трудоспособна възраст </t>
  </si>
  <si>
    <t xml:space="preserve">общ брой на децата с трайни увреждания, живеещи в домашна среда </t>
  </si>
  <si>
    <t xml:space="preserve">брой на пълнолетните лица с трайни увреждания в невъзможност за самообслужване, живеещи в домашна среда </t>
  </si>
  <si>
    <t xml:space="preserve">брой на децата без увреждания до 18-годишна възраст </t>
  </si>
  <si>
    <t>Данни за общината, брой</t>
  </si>
  <si>
    <t>Максималният брой на потребителите на общодостъпните социални услуги по чл. 12, ал. 2, т. 1 от ЗСУ е:</t>
  </si>
  <si>
    <t>Критериите въз основа на които е определен броя са:</t>
  </si>
  <si>
    <t>а)</t>
  </si>
  <si>
    <t>б)</t>
  </si>
  <si>
    <t>в)</t>
  </si>
  <si>
    <t>г)</t>
  </si>
  <si>
    <t>д)</t>
  </si>
  <si>
    <t>е)</t>
  </si>
  <si>
    <t>Общ резултат без закръгление</t>
  </si>
  <si>
    <t>броя</t>
  </si>
  <si>
    <r>
      <t xml:space="preserve">Стойност на критерия </t>
    </r>
    <r>
      <rPr>
        <b/>
        <i/>
        <sz val="8"/>
        <color theme="1"/>
        <rFont val="Calibri"/>
        <family val="2"/>
        <charset val="204"/>
        <scheme val="minor"/>
      </rPr>
      <t>/1000 души</t>
    </r>
  </si>
  <si>
    <r>
      <t>Относителна тежест на критерия,</t>
    </r>
    <r>
      <rPr>
        <b/>
        <i/>
        <sz val="8"/>
        <color theme="1"/>
        <rFont val="Calibri"/>
        <family val="2"/>
        <charset val="204"/>
        <scheme val="minor"/>
      </rPr>
      <t xml:space="preserve"> %</t>
    </r>
  </si>
  <si>
    <r>
      <t>Въведени данни  по критерия,</t>
    </r>
    <r>
      <rPr>
        <b/>
        <i/>
        <sz val="8"/>
        <color theme="1"/>
        <rFont val="Calibri"/>
        <family val="2"/>
        <charset val="204"/>
        <scheme val="minor"/>
      </rPr>
      <t xml:space="preserve"> брой</t>
    </r>
  </si>
  <si>
    <r>
      <t>Междинен резултат по критерия,</t>
    </r>
    <r>
      <rPr>
        <b/>
        <i/>
        <sz val="8"/>
        <color theme="1"/>
        <rFont val="Calibri"/>
        <family val="2"/>
        <charset val="204"/>
        <scheme val="minor"/>
      </rPr>
      <t xml:space="preserve"> брой</t>
    </r>
  </si>
  <si>
    <t>Максималният брой на потребителите на общодостъпните социални услуги по чл. 12, ал. 2, т. 2 от ЗСУ е:</t>
  </si>
  <si>
    <t>Максималният брой на потребителите на социалната услуга информиране и консултиране по чл. 15, т. 1  от ЗСУ е:</t>
  </si>
  <si>
    <t>Максималният брой на потребителите на социалната услуга застъпничество и посредничество по чл. 15, т. 2  от ЗСУ е:</t>
  </si>
  <si>
    <t>Максималният брой на потребителите на социалната услуга терапия и рехабилитация по чл. 15, т. 4  от ЗСУ е:</t>
  </si>
  <si>
    <t>Максималният брой на потребителите на социалната услуга обучение за придобиване на умения по чл. 15, т. 5  от ЗСУ е:</t>
  </si>
  <si>
    <t>Максималният брой на потребителите на социалната услуга подкрепа за придобиване на трудови умения по чл. 15, т. 6 от ЗСУ е:</t>
  </si>
  <si>
    <t>за заместваща грижа чрез дневна грижа</t>
  </si>
  <si>
    <t>Максималният брой на потребителите на социалната услуга дневна грижа за деца с трайни увреждания по чл. 15, т. 7  от ЗСУ е:</t>
  </si>
  <si>
    <t>Максималният брой на потребителите на социалната услуга дневна грижа за пълнолетни лица с трайни увреждания по чл. 15, т. 7  от ЗСУ е:</t>
  </si>
  <si>
    <t>Максималният брой на потребителите на социалната услуга резидентна грижа за деца без увреждания по чл. 15, т. 8  от ЗСУ е:</t>
  </si>
  <si>
    <t>Максималният брой на потребителите на социалната услуга резидентна грижа за деца с трайни увреждания по чл. 15, т. 8  от ЗСУ е:</t>
  </si>
  <si>
    <t>Максималният брой на потребителите на социалната услуга резидентна грижа за пълнолетни лица с психични разстройства по чл. 15, т. 8  от ЗСУ е:</t>
  </si>
  <si>
    <t>за заместваща грижа чрез резидентна грижа</t>
  </si>
  <si>
    <t>Максималният брой на потребителите на социалната услуга резидентна грижа за пълнолетни лица с интелектуални затруднения по чл. 15, т. 8  от ЗСУ е:</t>
  </si>
  <si>
    <t>Максималният брой на потребителите на социалната услуга резидентна грижа за пълнолетни лица с физически увреждания по чл. 15, т. 8  от ЗСУ е:</t>
  </si>
  <si>
    <t>Максималният брой на потребителите на социалната услуга резидентна грижа за пълнолетни лица с деменция по чл. 15, т. 8  от ЗСУ е:</t>
  </si>
  <si>
    <t>Максималният брой на потребителите на социалната услуга резидентна грижа за пълнолетни лица със сетивни увреждания по чл. 15, т. 8  от ЗСУ е:</t>
  </si>
  <si>
    <t>Максималният брой на потребителите на социалната услуга резидентна грижа за лица в надтрудоспособна възраст без увреждания по чл. 15, т. 8  от ЗСУ е:</t>
  </si>
  <si>
    <t>Максималният брой на потребителите на интегрираните здравно-социални услуги за резидентна грижа за деца с трайни увреждания с потребност от постоянни медицински грижи са:</t>
  </si>
  <si>
    <t>Максималният брой на потребителите на интегрираните здравно-социални услуги за резидентна грижа за пълнолетни лица с трайни увреждания с потребност от постоянни медицински грижи са:</t>
  </si>
  <si>
    <t>Максималният брой на потребителите на интегрираните здравно-социални услуги за резидентна грижа за възрастни хора в невъзможност за самообслужване с потребност от постоянни медицински грижи са:</t>
  </si>
  <si>
    <t>Максималният брой на потребителите на социалната услуга осигуряване на подслон за бездомни лица по чл. 15, т. 9  от ЗСУ е:</t>
  </si>
  <si>
    <t>Максималният брой на потребителите на социалната услуга осигуряване на подслон за лица в кризисна ситуация по чл. 15, т. 9  от ЗСУ е:</t>
  </si>
  <si>
    <t>Максималният брой на потребителите на социалната услуга осигуряване на подслон за деца, пострадали от домашно насилие и деца – жертви на трафик по чл. 15, т. 9  от ЗСУ е:</t>
  </si>
  <si>
    <t>Максималният брой на потребителите на социалната услуга осигуряване на подслон за пълнолетните лица, пострадали от домашно насилие и лица – жертви на трафик по чл. 15, т. 9  от ЗСУ е:</t>
  </si>
  <si>
    <r>
      <t xml:space="preserve">Максимален брой </t>
    </r>
    <r>
      <rPr>
        <sz val="12"/>
        <color theme="1"/>
        <rFont val="Calibri"/>
        <family val="2"/>
        <charset val="204"/>
        <scheme val="minor"/>
      </rPr>
      <t>на потребителите на социалните услуги, за които се осигурява изцяло или частично финансиране от държавния бюджет, по видове социални услуги:</t>
    </r>
  </si>
  <si>
    <r>
      <t xml:space="preserve">Данни за </t>
    </r>
    <r>
      <rPr>
        <b/>
        <sz val="12"/>
        <rFont val="Times New Roman"/>
        <family val="1"/>
        <charset val="204"/>
      </rPr>
      <t>общината</t>
    </r>
    <r>
      <rPr>
        <b/>
        <sz val="12"/>
        <color theme="1"/>
        <rFont val="Times New Roman"/>
        <family val="1"/>
        <charset val="204"/>
      </rPr>
      <t xml:space="preserve"> по критериите за определяне в Националната карта на социалните услуги на максималния брой на потребителите на всички социални услуги, за които се осигурява изцяло или частично финансиране от държавния бюджет</t>
    </r>
  </si>
  <si>
    <t>Община Х</t>
  </si>
  <si>
    <t>№ по ред</t>
  </si>
  <si>
    <t>Община Ценово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</si>
</sst>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7" fillId="3" borderId="3" xfId="0" applyFont="1" applyFill="1" applyBorder="1" applyAlignment="1">
      <alignment wrapText="1"/>
    </xf>
    <xf numFmtId="0" fontId="0" fillId="4" borderId="1" xfId="0" applyFont="1" applyFill="1" applyBorder="1"/>
    <xf numFmtId="0" fontId="0" fillId="4" borderId="2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0" fillId="0" borderId="1" xfId="0" applyBorder="1"/>
    <xf numFmtId="0" fontId="0" fillId="4" borderId="1" xfId="0" applyFont="1" applyFill="1" applyBorder="1" applyAlignment="1">
      <alignment wrapText="1"/>
    </xf>
    <xf numFmtId="0" fontId="0" fillId="4" borderId="2" xfId="0" applyFont="1" applyFill="1" applyBorder="1" applyAlignment="1">
      <alignment wrapText="1"/>
    </xf>
    <xf numFmtId="2" fontId="8" fillId="0" borderId="1" xfId="0" applyNumberFormat="1" applyFont="1" applyBorder="1"/>
    <xf numFmtId="9" fontId="0" fillId="4" borderId="1" xfId="1" applyFont="1" applyFill="1" applyBorder="1"/>
    <xf numFmtId="0" fontId="10" fillId="0" borderId="1" xfId="0" applyFont="1" applyBorder="1"/>
    <xf numFmtId="0" fontId="0" fillId="0" borderId="3" xfId="0" applyBorder="1"/>
    <xf numFmtId="0" fontId="0" fillId="0" borderId="7" xfId="0" applyBorder="1" applyAlignment="1">
      <alignment wrapText="1"/>
    </xf>
    <xf numFmtId="9" fontId="0" fillId="4" borderId="8" xfId="1" applyFont="1" applyFill="1" applyBorder="1"/>
    <xf numFmtId="0" fontId="10" fillId="0" borderId="8" xfId="0" applyFont="1" applyBorder="1"/>
    <xf numFmtId="2" fontId="8" fillId="0" borderId="8" xfId="0" applyNumberFormat="1" applyFont="1" applyBorder="1"/>
    <xf numFmtId="1" fontId="6" fillId="2" borderId="5" xfId="0" applyNumberFormat="1" applyFont="1" applyFill="1" applyBorder="1"/>
    <xf numFmtId="2" fontId="2" fillId="5" borderId="6" xfId="0" applyNumberFormat="1" applyFont="1" applyFill="1" applyBorder="1"/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/>
    <xf numFmtId="9" fontId="0" fillId="6" borderId="1" xfId="1" applyFont="1" applyFill="1" applyBorder="1"/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8" fillId="0" borderId="14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3" fontId="8" fillId="3" borderId="15" xfId="0" applyNumberFormat="1" applyFont="1" applyFill="1" applyBorder="1"/>
    <xf numFmtId="3" fontId="8" fillId="3" borderId="16" xfId="0" applyNumberFormat="1" applyFont="1" applyFill="1" applyBorder="1"/>
    <xf numFmtId="3" fontId="8" fillId="3" borderId="17" xfId="0" applyNumberFormat="1" applyFont="1" applyFill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5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2" fillId="5" borderId="4" xfId="0" applyFont="1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3" fillId="0" borderId="0" xfId="0" applyFont="1" applyAlignment="1">
      <alignment horizontal="center"/>
    </xf>
    <xf numFmtId="0" fontId="0" fillId="6" borderId="8" xfId="0" applyFont="1" applyFill="1" applyBorder="1" applyAlignment="1"/>
    <xf numFmtId="0" fontId="0" fillId="6" borderId="3" xfId="0" applyFill="1" applyBorder="1" applyAlignment="1"/>
    <xf numFmtId="0" fontId="0" fillId="6" borderId="9" xfId="0" applyFont="1" applyFill="1" applyBorder="1" applyAlignment="1">
      <alignment wrapText="1"/>
    </xf>
    <xf numFmtId="0" fontId="0" fillId="6" borderId="10" xfId="0" applyFill="1" applyBorder="1" applyAlignment="1"/>
    <xf numFmtId="0" fontId="0" fillId="6" borderId="11" xfId="0" applyFill="1" applyBorder="1" applyAlignment="1"/>
    <xf numFmtId="0" fontId="5" fillId="0" borderId="0" xfId="0" applyFont="1" applyAlignment="1">
      <alignment horizontal="center" wrapText="1"/>
    </xf>
    <xf numFmtId="0" fontId="0" fillId="0" borderId="0" xfId="0" applyFill="1"/>
  </cellXfs>
  <cellStyles count="2">
    <cellStyle name="Нормален" xfId="0" builtinId="0"/>
    <cellStyle name="Процент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abSelected="1" zoomScale="80" zoomScaleNormal="80" workbookViewId="0">
      <selection activeCell="F7" sqref="F7"/>
    </sheetView>
  </sheetViews>
  <sheetFormatPr defaultRowHeight="15" x14ac:dyDescent="0.25"/>
  <cols>
    <col min="1" max="1" width="7.28515625" customWidth="1"/>
    <col min="2" max="2" width="78.7109375" style="1" customWidth="1"/>
    <col min="3" max="3" width="12.42578125" customWidth="1"/>
  </cols>
  <sheetData>
    <row r="1" spans="1:9" ht="18.75" x14ac:dyDescent="0.3">
      <c r="B1" s="28" t="s">
        <v>74</v>
      </c>
    </row>
    <row r="2" spans="1:9" ht="50.25" customHeight="1" x14ac:dyDescent="0.25">
      <c r="A2" s="32" t="s">
        <v>71</v>
      </c>
      <c r="B2" s="33"/>
      <c r="C2" s="33"/>
      <c r="E2" s="45"/>
      <c r="F2" s="45"/>
      <c r="G2" s="45"/>
      <c r="H2" s="45"/>
      <c r="I2" s="45"/>
    </row>
    <row r="3" spans="1:9" ht="15.75" thickBot="1" x14ac:dyDescent="0.3">
      <c r="E3" s="45"/>
      <c r="F3" s="45"/>
      <c r="G3" s="45"/>
      <c r="H3" s="45"/>
      <c r="I3" s="45"/>
    </row>
    <row r="4" spans="1:9" ht="45.75" thickBot="1" x14ac:dyDescent="0.3">
      <c r="A4" s="15" t="s">
        <v>73</v>
      </c>
      <c r="B4" s="24" t="s">
        <v>0</v>
      </c>
      <c r="C4" s="27" t="s">
        <v>30</v>
      </c>
      <c r="E4" s="45"/>
      <c r="F4" s="45"/>
      <c r="G4" s="45"/>
      <c r="H4" s="45"/>
      <c r="I4" s="45"/>
    </row>
    <row r="5" spans="1:9" ht="15.75" thickTop="1" x14ac:dyDescent="0.25">
      <c r="A5" s="14">
        <v>1</v>
      </c>
      <c r="B5" s="25" t="s">
        <v>18</v>
      </c>
      <c r="C5" s="29">
        <v>4903</v>
      </c>
      <c r="E5" s="45"/>
      <c r="F5" s="45"/>
      <c r="G5" s="45"/>
      <c r="H5" s="45"/>
      <c r="I5" s="45"/>
    </row>
    <row r="6" spans="1:9" x14ac:dyDescent="0.25">
      <c r="A6" s="8">
        <v>2</v>
      </c>
      <c r="B6" s="26" t="s">
        <v>19</v>
      </c>
      <c r="C6" s="30">
        <v>4368</v>
      </c>
      <c r="E6" s="45"/>
      <c r="F6" s="45"/>
      <c r="G6" s="45"/>
      <c r="H6" s="45"/>
      <c r="I6" s="45"/>
    </row>
    <row r="7" spans="1:9" x14ac:dyDescent="0.25">
      <c r="A7" s="8">
        <v>3</v>
      </c>
      <c r="B7" s="26" t="s">
        <v>20</v>
      </c>
      <c r="C7" s="30">
        <v>611</v>
      </c>
      <c r="E7" s="45"/>
      <c r="F7" s="45"/>
      <c r="G7" s="45"/>
      <c r="H7" s="45"/>
      <c r="I7" s="45"/>
    </row>
    <row r="8" spans="1:9" x14ac:dyDescent="0.25">
      <c r="A8" s="8">
        <v>4</v>
      </c>
      <c r="B8" s="26" t="s">
        <v>21</v>
      </c>
      <c r="C8" s="30">
        <v>1706</v>
      </c>
      <c r="E8" s="45"/>
      <c r="F8" s="45"/>
      <c r="G8" s="45"/>
      <c r="H8" s="45"/>
      <c r="I8" s="45"/>
    </row>
    <row r="9" spans="1:9" x14ac:dyDescent="0.25">
      <c r="A9" s="8">
        <v>5</v>
      </c>
      <c r="B9" s="26" t="s">
        <v>22</v>
      </c>
      <c r="C9" s="30">
        <v>434</v>
      </c>
      <c r="E9" s="45"/>
      <c r="F9" s="45"/>
      <c r="G9" s="45"/>
      <c r="H9" s="45"/>
      <c r="I9" s="45"/>
    </row>
    <row r="10" spans="1:9" x14ac:dyDescent="0.25">
      <c r="A10" s="8">
        <v>6</v>
      </c>
      <c r="B10" s="26" t="s">
        <v>23</v>
      </c>
      <c r="C10" s="30">
        <v>10</v>
      </c>
      <c r="E10" s="45"/>
      <c r="F10" s="45"/>
      <c r="G10" s="45"/>
      <c r="H10" s="45"/>
      <c r="I10" s="45"/>
    </row>
    <row r="11" spans="1:9" x14ac:dyDescent="0.25">
      <c r="A11" s="8">
        <v>7</v>
      </c>
      <c r="B11" s="26" t="s">
        <v>24</v>
      </c>
      <c r="C11" s="30">
        <v>231</v>
      </c>
      <c r="E11" s="45"/>
      <c r="F11" s="45"/>
      <c r="G11" s="45"/>
      <c r="H11" s="45"/>
      <c r="I11" s="45"/>
    </row>
    <row r="12" spans="1:9" x14ac:dyDescent="0.25">
      <c r="A12" s="8">
        <v>8</v>
      </c>
      <c r="B12" s="26" t="s">
        <v>25</v>
      </c>
      <c r="C12" s="30">
        <v>444</v>
      </c>
      <c r="E12" s="45"/>
      <c r="F12" s="45"/>
      <c r="G12" s="45"/>
      <c r="H12" s="45"/>
      <c r="I12" s="45"/>
    </row>
    <row r="13" spans="1:9" x14ac:dyDescent="0.25">
      <c r="A13" s="8">
        <v>9</v>
      </c>
      <c r="B13" s="26" t="s">
        <v>26</v>
      </c>
      <c r="C13" s="30">
        <v>350</v>
      </c>
      <c r="E13" s="45"/>
      <c r="F13" s="45"/>
      <c r="G13" s="45"/>
      <c r="H13" s="45"/>
      <c r="I13" s="45"/>
    </row>
    <row r="14" spans="1:9" x14ac:dyDescent="0.25">
      <c r="A14" s="8">
        <v>10</v>
      </c>
      <c r="B14" s="26" t="s">
        <v>27</v>
      </c>
      <c r="C14" s="30">
        <v>10</v>
      </c>
      <c r="E14" s="45"/>
      <c r="F14" s="45"/>
      <c r="G14" s="45"/>
      <c r="H14" s="45"/>
      <c r="I14" s="45"/>
    </row>
    <row r="15" spans="1:9" ht="30" x14ac:dyDescent="0.25">
      <c r="A15" s="8">
        <v>11</v>
      </c>
      <c r="B15" s="26" t="s">
        <v>28</v>
      </c>
      <c r="C15" s="30">
        <v>96</v>
      </c>
    </row>
    <row r="16" spans="1:9" x14ac:dyDescent="0.25">
      <c r="A16" s="8">
        <v>12</v>
      </c>
      <c r="B16" s="26" t="s">
        <v>29</v>
      </c>
      <c r="C16" s="30">
        <v>601</v>
      </c>
    </row>
    <row r="17" spans="1:3" x14ac:dyDescent="0.25">
      <c r="A17" s="8">
        <v>13</v>
      </c>
      <c r="B17" s="26" t="s">
        <v>1</v>
      </c>
      <c r="C17" s="30">
        <v>19</v>
      </c>
    </row>
    <row r="18" spans="1:3" ht="30" x14ac:dyDescent="0.25">
      <c r="A18" s="8">
        <v>14</v>
      </c>
      <c r="B18" s="26" t="s">
        <v>2</v>
      </c>
      <c r="C18" s="30">
        <v>1</v>
      </c>
    </row>
    <row r="19" spans="1:3" x14ac:dyDescent="0.25">
      <c r="A19" s="8">
        <v>15</v>
      </c>
      <c r="B19" s="26" t="s">
        <v>3</v>
      </c>
      <c r="C19" s="30">
        <v>37</v>
      </c>
    </row>
    <row r="20" spans="1:3" ht="30" x14ac:dyDescent="0.25">
      <c r="A20" s="8">
        <v>16</v>
      </c>
      <c r="B20" s="26" t="s">
        <v>4</v>
      </c>
      <c r="C20" s="30">
        <v>5</v>
      </c>
    </row>
    <row r="21" spans="1:3" x14ac:dyDescent="0.25">
      <c r="A21" s="8">
        <v>17</v>
      </c>
      <c r="B21" s="26" t="s">
        <v>5</v>
      </c>
      <c r="C21" s="30">
        <v>328</v>
      </c>
    </row>
    <row r="22" spans="1:3" ht="30" x14ac:dyDescent="0.25">
      <c r="A22" s="8">
        <v>18</v>
      </c>
      <c r="B22" s="26" t="s">
        <v>6</v>
      </c>
      <c r="C22" s="30">
        <v>86</v>
      </c>
    </row>
    <row r="23" spans="1:3" x14ac:dyDescent="0.25">
      <c r="A23" s="8">
        <v>19</v>
      </c>
      <c r="B23" s="26" t="s">
        <v>7</v>
      </c>
      <c r="C23" s="30">
        <v>4</v>
      </c>
    </row>
    <row r="24" spans="1:3" ht="30" x14ac:dyDescent="0.25">
      <c r="A24" s="8">
        <v>20</v>
      </c>
      <c r="B24" s="26" t="s">
        <v>8</v>
      </c>
      <c r="C24" s="30">
        <v>3</v>
      </c>
    </row>
    <row r="25" spans="1:3" x14ac:dyDescent="0.25">
      <c r="A25" s="8">
        <v>21</v>
      </c>
      <c r="B25" s="26" t="s">
        <v>9</v>
      </c>
      <c r="C25" s="30">
        <v>46</v>
      </c>
    </row>
    <row r="26" spans="1:3" ht="30" x14ac:dyDescent="0.25">
      <c r="A26" s="8">
        <v>22</v>
      </c>
      <c r="B26" s="26" t="s">
        <v>10</v>
      </c>
      <c r="C26" s="30">
        <v>3</v>
      </c>
    </row>
    <row r="27" spans="1:3" x14ac:dyDescent="0.25">
      <c r="A27" s="8">
        <v>23</v>
      </c>
      <c r="B27" s="26" t="s">
        <v>11</v>
      </c>
      <c r="C27" s="30">
        <v>1455</v>
      </c>
    </row>
    <row r="28" spans="1:3" ht="30" x14ac:dyDescent="0.25">
      <c r="A28" s="8">
        <v>24</v>
      </c>
      <c r="B28" s="26" t="s">
        <v>12</v>
      </c>
      <c r="C28" s="30">
        <v>296</v>
      </c>
    </row>
    <row r="29" spans="1:3" x14ac:dyDescent="0.25">
      <c r="A29" s="8">
        <v>25</v>
      </c>
      <c r="B29" s="26" t="s">
        <v>13</v>
      </c>
      <c r="C29" s="30">
        <v>10</v>
      </c>
    </row>
    <row r="30" spans="1:3" x14ac:dyDescent="0.25">
      <c r="A30" s="8">
        <v>26</v>
      </c>
      <c r="B30" s="26" t="s">
        <v>14</v>
      </c>
      <c r="C30" s="30">
        <v>34</v>
      </c>
    </row>
    <row r="31" spans="1:3" ht="30" x14ac:dyDescent="0.25">
      <c r="A31" s="8">
        <v>27</v>
      </c>
      <c r="B31" s="26" t="s">
        <v>15</v>
      </c>
      <c r="C31" s="30">
        <v>34</v>
      </c>
    </row>
    <row r="32" spans="1:3" ht="30" x14ac:dyDescent="0.25">
      <c r="A32" s="8">
        <v>28</v>
      </c>
      <c r="B32" s="26" t="s">
        <v>16</v>
      </c>
      <c r="C32" s="30">
        <v>385</v>
      </c>
    </row>
    <row r="33" spans="1:3" ht="30.75" thickBot="1" x14ac:dyDescent="0.3">
      <c r="A33" s="8">
        <v>29</v>
      </c>
      <c r="B33" s="26" t="s">
        <v>17</v>
      </c>
      <c r="C33" s="31">
        <v>379</v>
      </c>
    </row>
  </sheetData>
  <mergeCells count="1">
    <mergeCell ref="A2:C2"/>
  </mergeCells>
  <pageMargins left="0.7" right="0.7" top="0.75" bottom="0.75" header="0.3" footer="0.3"/>
  <pageSetup paperSize="9" scale="8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showWhiteSpace="0" topLeftCell="A13" zoomScaleNormal="100" workbookViewId="0">
      <selection activeCell="D16" sqref="D16:F16"/>
    </sheetView>
  </sheetViews>
  <sheetFormatPr defaultRowHeight="15" outlineLevelRow="1" x14ac:dyDescent="0.25"/>
  <cols>
    <col min="1" max="1" width="3.5703125" style="2" customWidth="1"/>
    <col min="2" max="2" width="3.42578125" style="2" customWidth="1"/>
    <col min="3" max="3" width="36.42578125" style="2" customWidth="1"/>
    <col min="4" max="4" width="10.5703125" style="2" customWidth="1"/>
    <col min="5" max="5" width="10" style="2" customWidth="1"/>
    <col min="6" max="6" width="10.140625" style="2" customWidth="1"/>
    <col min="7" max="7" width="9.42578125" style="2" customWidth="1"/>
    <col min="8" max="8" width="9.140625" style="2"/>
    <col min="9" max="9" width="6.140625" style="2" customWidth="1"/>
    <col min="10" max="16384" width="9.140625" style="2"/>
  </cols>
  <sheetData>
    <row r="1" spans="1:9" ht="18.75" x14ac:dyDescent="0.3">
      <c r="C1" s="38" t="s">
        <v>72</v>
      </c>
      <c r="D1" s="38"/>
      <c r="E1" s="38"/>
      <c r="F1" s="38"/>
      <c r="G1" s="38"/>
      <c r="H1" s="38"/>
    </row>
    <row r="2" spans="1:9" ht="42" customHeight="1" x14ac:dyDescent="0.25">
      <c r="A2" s="44" t="s">
        <v>70</v>
      </c>
      <c r="B2" s="44"/>
      <c r="C2" s="44"/>
      <c r="D2" s="44"/>
      <c r="E2" s="44"/>
      <c r="F2" s="44"/>
      <c r="G2" s="44"/>
      <c r="H2" s="44"/>
      <c r="I2" s="44"/>
    </row>
    <row r="3" spans="1:9" ht="15.75" thickBot="1" x14ac:dyDescent="0.3"/>
    <row r="4" spans="1:9" ht="32.25" customHeight="1" thickTop="1" thickBot="1" x14ac:dyDescent="0.35">
      <c r="A4" s="6">
        <v>1</v>
      </c>
      <c r="B4" s="34" t="s">
        <v>31</v>
      </c>
      <c r="C4" s="34"/>
      <c r="D4" s="34"/>
      <c r="E4" s="34"/>
      <c r="F4" s="34"/>
      <c r="G4" s="34"/>
      <c r="H4" s="19">
        <f>ROUNDUP(G10,0)</f>
        <v>2</v>
      </c>
      <c r="I4" s="7" t="s">
        <v>40</v>
      </c>
    </row>
    <row r="5" spans="1:9" ht="57" customHeight="1" outlineLevel="1" thickTop="1" x14ac:dyDescent="0.25">
      <c r="B5" s="35" t="s">
        <v>32</v>
      </c>
      <c r="C5" s="35"/>
      <c r="D5" s="3" t="s">
        <v>41</v>
      </c>
      <c r="E5" s="3" t="s">
        <v>42</v>
      </c>
      <c r="F5" s="3" t="s">
        <v>43</v>
      </c>
      <c r="G5" s="3" t="s">
        <v>44</v>
      </c>
    </row>
    <row r="6" spans="1:9" outlineLevel="1" x14ac:dyDescent="0.25">
      <c r="B6" s="4" t="s">
        <v>33</v>
      </c>
      <c r="C6" s="9" t="str">
        <f>Критерии!$B$5</f>
        <v xml:space="preserve">общ брой на населението </v>
      </c>
      <c r="D6" s="4">
        <v>0.3</v>
      </c>
      <c r="E6" s="12">
        <v>0.25</v>
      </c>
      <c r="F6" s="13">
        <f>Критерии!$C$5</f>
        <v>4903</v>
      </c>
      <c r="G6" s="11">
        <f>D6/1000*E6*F6</f>
        <v>0.36772499999999997</v>
      </c>
    </row>
    <row r="7" spans="1:9" outlineLevel="1" x14ac:dyDescent="0.25">
      <c r="B7" s="4" t="s">
        <v>34</v>
      </c>
      <c r="C7" s="9" t="str">
        <f>Критерии!$B$6</f>
        <v xml:space="preserve">общ брой на пълнолетните лица </v>
      </c>
      <c r="D7" s="4">
        <v>0.35</v>
      </c>
      <c r="E7" s="12">
        <v>0.25</v>
      </c>
      <c r="F7" s="13">
        <f>Критерии!$C$6</f>
        <v>4368</v>
      </c>
      <c r="G7" s="11">
        <f t="shared" ref="G7:G9" si="0">D7/1000*E7*F7</f>
        <v>0.38219999999999998</v>
      </c>
    </row>
    <row r="8" spans="1:9" ht="30" outlineLevel="1" x14ac:dyDescent="0.25">
      <c r="B8" s="4" t="s">
        <v>35</v>
      </c>
      <c r="C8" s="9" t="str">
        <f>Критерии!$B$7</f>
        <v xml:space="preserve">общ брой на децата до 18-годишна възраст </v>
      </c>
      <c r="D8" s="4">
        <v>1.9</v>
      </c>
      <c r="E8" s="12">
        <v>0.25</v>
      </c>
      <c r="F8" s="13">
        <f>Критерии!$C$7</f>
        <v>611</v>
      </c>
      <c r="G8" s="11">
        <f t="shared" si="0"/>
        <v>0.29022500000000001</v>
      </c>
    </row>
    <row r="9" spans="1:9" ht="30" customHeight="1" outlineLevel="1" thickBot="1" x14ac:dyDescent="0.3">
      <c r="B9" s="4" t="s">
        <v>36</v>
      </c>
      <c r="C9" s="9" t="str">
        <f>Критерии!$B$8</f>
        <v xml:space="preserve">общ брой на лицата в надтрудоспособна възраст </v>
      </c>
      <c r="D9" s="4">
        <v>1.5</v>
      </c>
      <c r="E9" s="12">
        <v>0.25</v>
      </c>
      <c r="F9" s="13">
        <f>Критерии!$C$8</f>
        <v>1706</v>
      </c>
      <c r="G9" s="11">
        <f t="shared" si="0"/>
        <v>0.63975000000000004</v>
      </c>
    </row>
    <row r="10" spans="1:9" ht="30" customHeight="1" outlineLevel="1" thickTop="1" thickBot="1" x14ac:dyDescent="0.3">
      <c r="E10" s="36" t="s">
        <v>39</v>
      </c>
      <c r="F10" s="37"/>
      <c r="G10" s="20">
        <f>SUM(G6:G9)</f>
        <v>1.6798999999999999</v>
      </c>
    </row>
    <row r="11" spans="1:9" ht="16.5" outlineLevel="1" thickTop="1" thickBot="1" x14ac:dyDescent="0.3"/>
    <row r="12" spans="1:9" ht="33" customHeight="1" thickTop="1" thickBot="1" x14ac:dyDescent="0.35">
      <c r="A12" s="6">
        <v>2</v>
      </c>
      <c r="B12" s="34" t="s">
        <v>45</v>
      </c>
      <c r="C12" s="34"/>
      <c r="D12" s="34"/>
      <c r="E12" s="34"/>
      <c r="F12" s="34"/>
      <c r="G12" s="34"/>
      <c r="H12" s="19">
        <f>ROUNDUP(G18,0)</f>
        <v>3</v>
      </c>
      <c r="I12" s="7" t="s">
        <v>40</v>
      </c>
    </row>
    <row r="13" spans="1:9" ht="57" customHeight="1" outlineLevel="1" thickTop="1" x14ac:dyDescent="0.25">
      <c r="B13" s="35" t="s">
        <v>32</v>
      </c>
      <c r="C13" s="35"/>
      <c r="D13" s="3" t="s">
        <v>41</v>
      </c>
      <c r="E13" s="3" t="s">
        <v>42</v>
      </c>
      <c r="F13" s="3" t="s">
        <v>43</v>
      </c>
      <c r="G13" s="3" t="s">
        <v>44</v>
      </c>
    </row>
    <row r="14" spans="1:9" outlineLevel="1" x14ac:dyDescent="0.25">
      <c r="B14" s="4" t="s">
        <v>33</v>
      </c>
      <c r="C14" s="9" t="str">
        <f>Критерии!$B$5</f>
        <v xml:space="preserve">общ брой на населението </v>
      </c>
      <c r="D14" s="4">
        <v>0.4</v>
      </c>
      <c r="E14" s="12">
        <v>0.25</v>
      </c>
      <c r="F14" s="13">
        <f>Критерии!$C$5</f>
        <v>4903</v>
      </c>
      <c r="G14" s="11">
        <f>D14/1000*E14*F14</f>
        <v>0.49030000000000001</v>
      </c>
    </row>
    <row r="15" spans="1:9" outlineLevel="1" x14ac:dyDescent="0.25">
      <c r="B15" s="4" t="s">
        <v>34</v>
      </c>
      <c r="C15" s="9" t="str">
        <f>Критерии!$B$6</f>
        <v xml:space="preserve">общ брой на пълнолетните лица </v>
      </c>
      <c r="D15" s="4">
        <v>0.5</v>
      </c>
      <c r="E15" s="12">
        <v>0.25</v>
      </c>
      <c r="F15" s="13">
        <f>Критерии!$C$6</f>
        <v>4368</v>
      </c>
      <c r="G15" s="11">
        <f t="shared" ref="G15:G17" si="1">D15/1000*E15*F15</f>
        <v>0.54600000000000004</v>
      </c>
    </row>
    <row r="16" spans="1:9" ht="30" outlineLevel="1" x14ac:dyDescent="0.25">
      <c r="B16" s="4" t="s">
        <v>35</v>
      </c>
      <c r="C16" s="9" t="str">
        <f>Критерии!$B$7</f>
        <v xml:space="preserve">общ брой на децата до 18-годишна възраст </v>
      </c>
      <c r="D16" s="4">
        <v>2.7</v>
      </c>
      <c r="E16" s="12">
        <v>0.25</v>
      </c>
      <c r="F16" s="13">
        <f>Критерии!$C$7</f>
        <v>611</v>
      </c>
      <c r="G16" s="11">
        <f t="shared" si="1"/>
        <v>0.41242500000000004</v>
      </c>
    </row>
    <row r="17" spans="1:9" ht="30" customHeight="1" outlineLevel="1" thickBot="1" x14ac:dyDescent="0.3">
      <c r="B17" s="4" t="s">
        <v>36</v>
      </c>
      <c r="C17" s="9" t="str">
        <f>Критерии!$B$8</f>
        <v xml:space="preserve">общ брой на лицата в надтрудоспособна възраст </v>
      </c>
      <c r="D17" s="4">
        <v>2.1</v>
      </c>
      <c r="E17" s="12">
        <v>0.25</v>
      </c>
      <c r="F17" s="13">
        <f>Критерии!$C$8</f>
        <v>1706</v>
      </c>
      <c r="G17" s="11">
        <f t="shared" si="1"/>
        <v>0.89565000000000017</v>
      </c>
    </row>
    <row r="18" spans="1:9" ht="30" customHeight="1" outlineLevel="1" thickTop="1" thickBot="1" x14ac:dyDescent="0.3">
      <c r="E18" s="36" t="s">
        <v>39</v>
      </c>
      <c r="F18" s="37"/>
      <c r="G18" s="20">
        <f>SUM(G14:G17)</f>
        <v>2.3443750000000003</v>
      </c>
    </row>
    <row r="19" spans="1:9" ht="16.5" outlineLevel="1" thickTop="1" thickBot="1" x14ac:dyDescent="0.3"/>
    <row r="20" spans="1:9" ht="31.5" customHeight="1" thickTop="1" thickBot="1" x14ac:dyDescent="0.35">
      <c r="A20" s="6">
        <v>3</v>
      </c>
      <c r="B20" s="34" t="s">
        <v>46</v>
      </c>
      <c r="C20" s="34"/>
      <c r="D20" s="34"/>
      <c r="E20" s="34"/>
      <c r="F20" s="34"/>
      <c r="G20" s="34"/>
      <c r="H20" s="19">
        <f>ROUNDUP(G28,0)</f>
        <v>7</v>
      </c>
      <c r="I20" s="7" t="s">
        <v>40</v>
      </c>
    </row>
    <row r="21" spans="1:9" ht="57" customHeight="1" outlineLevel="1" thickTop="1" x14ac:dyDescent="0.25">
      <c r="B21" s="35" t="s">
        <v>32</v>
      </c>
      <c r="C21" s="35"/>
      <c r="D21" s="3" t="s">
        <v>41</v>
      </c>
      <c r="E21" s="3" t="s">
        <v>42</v>
      </c>
      <c r="F21" s="3" t="s">
        <v>43</v>
      </c>
      <c r="G21" s="3" t="s">
        <v>44</v>
      </c>
    </row>
    <row r="22" spans="1:9" outlineLevel="1" x14ac:dyDescent="0.25">
      <c r="B22" s="4" t="s">
        <v>33</v>
      </c>
      <c r="C22" s="9" t="str">
        <f>Критерии!$B$5</f>
        <v xml:space="preserve">общ брой на населението </v>
      </c>
      <c r="D22" s="4">
        <v>1.35</v>
      </c>
      <c r="E22" s="12">
        <v>0.2</v>
      </c>
      <c r="F22" s="13">
        <f>Критерии!$C$5</f>
        <v>4903</v>
      </c>
      <c r="G22" s="11">
        <f>D22/1000*E22*F22</f>
        <v>1.3238099999999999</v>
      </c>
    </row>
    <row r="23" spans="1:9" outlineLevel="1" x14ac:dyDescent="0.25">
      <c r="B23" s="4" t="s">
        <v>34</v>
      </c>
      <c r="C23" s="9" t="str">
        <f>Критерии!$B$6</f>
        <v xml:space="preserve">общ брой на пълнолетните лица </v>
      </c>
      <c r="D23" s="4">
        <v>1.6</v>
      </c>
      <c r="E23" s="12">
        <v>0.2</v>
      </c>
      <c r="F23" s="13">
        <f>Критерии!$C$6</f>
        <v>4368</v>
      </c>
      <c r="G23" s="11">
        <f t="shared" ref="G23:G27" si="2">D23/1000*E23*F23</f>
        <v>1.3977600000000001</v>
      </c>
    </row>
    <row r="24" spans="1:9" ht="30" outlineLevel="1" x14ac:dyDescent="0.25">
      <c r="B24" s="4" t="s">
        <v>35</v>
      </c>
      <c r="C24" s="9" t="str">
        <f>Критерии!$B$7</f>
        <v xml:space="preserve">общ брой на децата до 18-годишна възраст </v>
      </c>
      <c r="D24" s="4">
        <v>9.1</v>
      </c>
      <c r="E24" s="12">
        <v>0.2</v>
      </c>
      <c r="F24" s="13">
        <f>Критерии!$C$7</f>
        <v>611</v>
      </c>
      <c r="G24" s="11">
        <f t="shared" si="2"/>
        <v>1.1120200000000002</v>
      </c>
    </row>
    <row r="25" spans="1:9" ht="30" customHeight="1" outlineLevel="1" x14ac:dyDescent="0.25">
      <c r="B25" s="4" t="s">
        <v>36</v>
      </c>
      <c r="C25" s="9" t="str">
        <f>Критерии!$B$9</f>
        <v xml:space="preserve">общ брой на пълнолетните лица с трайни увреждания </v>
      </c>
      <c r="D25" s="4">
        <v>22</v>
      </c>
      <c r="E25" s="12">
        <v>0.15</v>
      </c>
      <c r="F25" s="13">
        <f>Критерии!$C$9</f>
        <v>434</v>
      </c>
      <c r="G25" s="11">
        <f t="shared" si="2"/>
        <v>1.4321999999999997</v>
      </c>
    </row>
    <row r="26" spans="1:9" ht="30" outlineLevel="1" x14ac:dyDescent="0.25">
      <c r="B26" s="4" t="s">
        <v>37</v>
      </c>
      <c r="C26" s="9" t="str">
        <f>Критерии!$B$10</f>
        <v xml:space="preserve">общ брой на децата с трайни увреждания до 18-годишна възраст </v>
      </c>
      <c r="D26" s="4">
        <v>325</v>
      </c>
      <c r="E26" s="12">
        <v>0.15</v>
      </c>
      <c r="F26" s="13">
        <f>Критерии!$C$10</f>
        <v>10</v>
      </c>
      <c r="G26" s="11">
        <f t="shared" si="2"/>
        <v>0.48750000000000004</v>
      </c>
    </row>
    <row r="27" spans="1:9" ht="15.75" outlineLevel="1" thickBot="1" x14ac:dyDescent="0.3">
      <c r="B27" s="5" t="s">
        <v>38</v>
      </c>
      <c r="C27" s="10" t="str">
        <f>Критерии!$B$11</f>
        <v xml:space="preserve">общ брой на децата от 0 до 7 г. </v>
      </c>
      <c r="D27" s="5">
        <v>20</v>
      </c>
      <c r="E27" s="16">
        <v>0.1</v>
      </c>
      <c r="F27" s="17">
        <f>Критерии!$C$11</f>
        <v>231</v>
      </c>
      <c r="G27" s="18">
        <f t="shared" si="2"/>
        <v>0.46200000000000002</v>
      </c>
    </row>
    <row r="28" spans="1:9" ht="30" customHeight="1" outlineLevel="1" thickTop="1" thickBot="1" x14ac:dyDescent="0.3">
      <c r="E28" s="36" t="s">
        <v>39</v>
      </c>
      <c r="F28" s="37"/>
      <c r="G28" s="20">
        <f>SUM(G22:G27)</f>
        <v>6.2152899999999995</v>
      </c>
    </row>
    <row r="29" spans="1:9" ht="16.5" outlineLevel="1" thickTop="1" thickBot="1" x14ac:dyDescent="0.3"/>
    <row r="30" spans="1:9" ht="31.5" customHeight="1" thickTop="1" thickBot="1" x14ac:dyDescent="0.35">
      <c r="A30" s="6">
        <v>4</v>
      </c>
      <c r="B30" s="34" t="s">
        <v>47</v>
      </c>
      <c r="C30" s="34"/>
      <c r="D30" s="34"/>
      <c r="E30" s="34"/>
      <c r="F30" s="34"/>
      <c r="G30" s="34"/>
      <c r="H30" s="19">
        <f>ROUNDUP(G37,0)</f>
        <v>6</v>
      </c>
      <c r="I30" s="7" t="s">
        <v>40</v>
      </c>
    </row>
    <row r="31" spans="1:9" ht="57" customHeight="1" outlineLevel="1" thickTop="1" x14ac:dyDescent="0.25">
      <c r="B31" s="35" t="s">
        <v>32</v>
      </c>
      <c r="C31" s="35"/>
      <c r="D31" s="3" t="s">
        <v>41</v>
      </c>
      <c r="E31" s="3" t="s">
        <v>42</v>
      </c>
      <c r="F31" s="3" t="s">
        <v>43</v>
      </c>
      <c r="G31" s="3" t="s">
        <v>44</v>
      </c>
    </row>
    <row r="32" spans="1:9" outlineLevel="1" x14ac:dyDescent="0.25">
      <c r="B32" s="4" t="s">
        <v>33</v>
      </c>
      <c r="C32" s="9" t="str">
        <f>Критерии!$B$5</f>
        <v xml:space="preserve">общ брой на населението </v>
      </c>
      <c r="D32" s="4">
        <v>0.9</v>
      </c>
      <c r="E32" s="12">
        <v>0.2</v>
      </c>
      <c r="F32" s="13">
        <f>Критерии!$C$5</f>
        <v>4903</v>
      </c>
      <c r="G32" s="11">
        <f>D32/1000*E32*F32</f>
        <v>0.8825400000000001</v>
      </c>
    </row>
    <row r="33" spans="1:9" outlineLevel="1" x14ac:dyDescent="0.25">
      <c r="B33" s="4" t="s">
        <v>34</v>
      </c>
      <c r="C33" s="9" t="str">
        <f>Критерии!$B$6</f>
        <v xml:space="preserve">общ брой на пълнолетните лица </v>
      </c>
      <c r="D33" s="4">
        <v>1.1000000000000001</v>
      </c>
      <c r="E33" s="12">
        <v>0.2</v>
      </c>
      <c r="F33" s="13">
        <f>Критерии!$C$6</f>
        <v>4368</v>
      </c>
      <c r="G33" s="11">
        <f t="shared" ref="G33:G36" si="3">D33/1000*E33*F33</f>
        <v>0.96096000000000015</v>
      </c>
    </row>
    <row r="34" spans="1:9" ht="30" outlineLevel="1" x14ac:dyDescent="0.25">
      <c r="B34" s="4" t="s">
        <v>35</v>
      </c>
      <c r="C34" s="9" t="str">
        <f>Критерии!$B$7</f>
        <v xml:space="preserve">общ брой на децата до 18-годишна възраст </v>
      </c>
      <c r="D34" s="4">
        <v>6</v>
      </c>
      <c r="E34" s="12">
        <v>0.2</v>
      </c>
      <c r="F34" s="13">
        <f>Критерии!$C$7</f>
        <v>611</v>
      </c>
      <c r="G34" s="11">
        <f t="shared" si="3"/>
        <v>0.73320000000000007</v>
      </c>
    </row>
    <row r="35" spans="1:9" ht="30" customHeight="1" outlineLevel="1" x14ac:dyDescent="0.25">
      <c r="B35" s="4" t="s">
        <v>36</v>
      </c>
      <c r="C35" s="9" t="str">
        <f>Критерии!$B$12</f>
        <v xml:space="preserve">общ брой на лицата с трайни увреждания </v>
      </c>
      <c r="D35" s="4">
        <v>13.5</v>
      </c>
      <c r="E35" s="12">
        <v>0.2</v>
      </c>
      <c r="F35" s="13">
        <f>Критерии!$C$12</f>
        <v>444</v>
      </c>
      <c r="G35" s="11">
        <f t="shared" si="3"/>
        <v>1.1988000000000001</v>
      </c>
    </row>
    <row r="36" spans="1:9" ht="30.75" outlineLevel="1" thickBot="1" x14ac:dyDescent="0.3">
      <c r="B36" s="4" t="s">
        <v>37</v>
      </c>
      <c r="C36" s="9" t="str">
        <f>Критерии!$B$8</f>
        <v xml:space="preserve">общ брой на лицата в надтрудоспособна възраст </v>
      </c>
      <c r="D36" s="4">
        <v>4.6500000000000004</v>
      </c>
      <c r="E36" s="12">
        <v>0.2</v>
      </c>
      <c r="F36" s="13">
        <f>Критерии!$C$8</f>
        <v>1706</v>
      </c>
      <c r="G36" s="11">
        <f t="shared" si="3"/>
        <v>1.5865800000000003</v>
      </c>
    </row>
    <row r="37" spans="1:9" ht="30" customHeight="1" outlineLevel="1" thickTop="1" thickBot="1" x14ac:dyDescent="0.3">
      <c r="E37" s="36" t="s">
        <v>39</v>
      </c>
      <c r="F37" s="37"/>
      <c r="G37" s="20">
        <f>SUM(G32:G36)</f>
        <v>5.3620800000000006</v>
      </c>
    </row>
    <row r="38" spans="1:9" ht="16.5" outlineLevel="1" thickTop="1" thickBot="1" x14ac:dyDescent="0.3"/>
    <row r="39" spans="1:9" ht="31.5" customHeight="1" thickTop="1" thickBot="1" x14ac:dyDescent="0.35">
      <c r="A39" s="6">
        <v>5</v>
      </c>
      <c r="B39" s="34" t="s">
        <v>48</v>
      </c>
      <c r="C39" s="34"/>
      <c r="D39" s="34"/>
      <c r="E39" s="34"/>
      <c r="F39" s="34"/>
      <c r="G39" s="34"/>
      <c r="H39" s="19">
        <f>ROUNDUP(G46,0)</f>
        <v>9</v>
      </c>
      <c r="I39" s="7" t="s">
        <v>40</v>
      </c>
    </row>
    <row r="40" spans="1:9" ht="57" customHeight="1" outlineLevel="1" thickTop="1" x14ac:dyDescent="0.25">
      <c r="B40" s="35" t="s">
        <v>32</v>
      </c>
      <c r="C40" s="35"/>
      <c r="D40" s="3" t="s">
        <v>41</v>
      </c>
      <c r="E40" s="3" t="s">
        <v>42</v>
      </c>
      <c r="F40" s="3" t="s">
        <v>43</v>
      </c>
      <c r="G40" s="3" t="s">
        <v>44</v>
      </c>
    </row>
    <row r="41" spans="1:9" outlineLevel="1" x14ac:dyDescent="0.25">
      <c r="B41" s="4" t="s">
        <v>33</v>
      </c>
      <c r="C41" s="9" t="str">
        <f>Критерии!$B$5</f>
        <v xml:space="preserve">общ брой на населението </v>
      </c>
      <c r="D41" s="4">
        <v>1.7</v>
      </c>
      <c r="E41" s="12">
        <v>0.2</v>
      </c>
      <c r="F41" s="13">
        <f>Критерии!$C$5</f>
        <v>4903</v>
      </c>
      <c r="G41" s="11">
        <f>D41/1000*E41*F41</f>
        <v>1.6670200000000002</v>
      </c>
    </row>
    <row r="42" spans="1:9" outlineLevel="1" x14ac:dyDescent="0.25">
      <c r="B42" s="4" t="s">
        <v>34</v>
      </c>
      <c r="C42" s="9" t="str">
        <f>Критерии!$B$6</f>
        <v xml:space="preserve">общ брой на пълнолетните лица </v>
      </c>
      <c r="D42" s="4">
        <v>2</v>
      </c>
      <c r="E42" s="12">
        <v>0.2</v>
      </c>
      <c r="F42" s="13">
        <f>Критерии!$C$6</f>
        <v>4368</v>
      </c>
      <c r="G42" s="11">
        <f t="shared" ref="G42:G45" si="4">D42/1000*E42*F42</f>
        <v>1.7472000000000001</v>
      </c>
    </row>
    <row r="43" spans="1:9" ht="30" outlineLevel="1" x14ac:dyDescent="0.25">
      <c r="B43" s="4" t="s">
        <v>35</v>
      </c>
      <c r="C43" s="9" t="str">
        <f>Критерии!$B$7</f>
        <v xml:space="preserve">общ брой на децата до 18-годишна възраст </v>
      </c>
      <c r="D43" s="4">
        <v>11.5</v>
      </c>
      <c r="E43" s="12">
        <v>0.2</v>
      </c>
      <c r="F43" s="13">
        <f>Критерии!$C$7</f>
        <v>611</v>
      </c>
      <c r="G43" s="11">
        <f t="shared" si="4"/>
        <v>1.4053</v>
      </c>
    </row>
    <row r="44" spans="1:9" ht="30" customHeight="1" outlineLevel="1" x14ac:dyDescent="0.25">
      <c r="B44" s="4" t="s">
        <v>36</v>
      </c>
      <c r="C44" s="9" t="str">
        <f>Критерии!$B$9</f>
        <v xml:space="preserve">общ брой на пълнолетните лица с трайни увреждания </v>
      </c>
      <c r="D44" s="4">
        <v>28</v>
      </c>
      <c r="E44" s="12">
        <v>0.2</v>
      </c>
      <c r="F44" s="13">
        <f>Критерии!$C$9</f>
        <v>434</v>
      </c>
      <c r="G44" s="11">
        <f t="shared" si="4"/>
        <v>2.4304000000000006</v>
      </c>
    </row>
    <row r="45" spans="1:9" ht="30.75" outlineLevel="1" thickBot="1" x14ac:dyDescent="0.3">
      <c r="B45" s="4" t="s">
        <v>37</v>
      </c>
      <c r="C45" s="9" t="str">
        <f>Критерии!$B$10</f>
        <v xml:space="preserve">общ брой на децата с трайни увреждания до 18-годишна възраст </v>
      </c>
      <c r="D45" s="4">
        <v>410</v>
      </c>
      <c r="E45" s="12">
        <v>0.2</v>
      </c>
      <c r="F45" s="13">
        <f>Критерии!$C$10</f>
        <v>10</v>
      </c>
      <c r="G45" s="11">
        <f t="shared" si="4"/>
        <v>0.82000000000000006</v>
      </c>
    </row>
    <row r="46" spans="1:9" ht="30" customHeight="1" outlineLevel="1" thickTop="1" thickBot="1" x14ac:dyDescent="0.3">
      <c r="E46" s="36" t="s">
        <v>39</v>
      </c>
      <c r="F46" s="37"/>
      <c r="G46" s="20">
        <f>SUM(G41:G45)</f>
        <v>8.0699200000000015</v>
      </c>
    </row>
    <row r="47" spans="1:9" ht="16.5" outlineLevel="1" thickTop="1" thickBot="1" x14ac:dyDescent="0.3"/>
    <row r="48" spans="1:9" ht="31.5" customHeight="1" thickTop="1" thickBot="1" x14ac:dyDescent="0.35">
      <c r="A48" s="6">
        <v>6</v>
      </c>
      <c r="B48" s="34" t="s">
        <v>49</v>
      </c>
      <c r="C48" s="34"/>
      <c r="D48" s="34"/>
      <c r="E48" s="34"/>
      <c r="F48" s="34"/>
      <c r="G48" s="34"/>
      <c r="H48" s="19">
        <f>ROUNDUP(G55,0)</f>
        <v>6</v>
      </c>
      <c r="I48" s="7" t="s">
        <v>40</v>
      </c>
    </row>
    <row r="49" spans="1:9" ht="57" customHeight="1" outlineLevel="1" thickTop="1" x14ac:dyDescent="0.25">
      <c r="B49" s="35" t="s">
        <v>32</v>
      </c>
      <c r="C49" s="35"/>
      <c r="D49" s="3" t="s">
        <v>41</v>
      </c>
      <c r="E49" s="3" t="s">
        <v>42</v>
      </c>
      <c r="F49" s="3" t="s">
        <v>43</v>
      </c>
      <c r="G49" s="3" t="s">
        <v>44</v>
      </c>
    </row>
    <row r="50" spans="1:9" outlineLevel="1" x14ac:dyDescent="0.25">
      <c r="B50" s="4" t="s">
        <v>33</v>
      </c>
      <c r="C50" s="9" t="str">
        <f>Критерии!$B$5</f>
        <v xml:space="preserve">общ брой на населението </v>
      </c>
      <c r="D50" s="4">
        <v>1.4</v>
      </c>
      <c r="E50" s="12">
        <v>0.2</v>
      </c>
      <c r="F50" s="13">
        <f>Критерии!$C$5</f>
        <v>4903</v>
      </c>
      <c r="G50" s="11">
        <f>D50/1000*E50*F50</f>
        <v>1.3728400000000001</v>
      </c>
    </row>
    <row r="51" spans="1:9" outlineLevel="1" x14ac:dyDescent="0.25">
      <c r="B51" s="4" t="s">
        <v>34</v>
      </c>
      <c r="C51" s="9" t="str">
        <f>Критерии!$B$6</f>
        <v xml:space="preserve">общ брой на пълнолетните лица </v>
      </c>
      <c r="D51" s="4">
        <v>1.6</v>
      </c>
      <c r="E51" s="12">
        <v>0.2</v>
      </c>
      <c r="F51" s="13">
        <f>Критерии!$C$6</f>
        <v>4368</v>
      </c>
      <c r="G51" s="11">
        <f t="shared" ref="G51:G54" si="5">D51/1000*E51*F51</f>
        <v>1.3977600000000001</v>
      </c>
    </row>
    <row r="52" spans="1:9" ht="30" outlineLevel="1" x14ac:dyDescent="0.25">
      <c r="B52" s="4" t="s">
        <v>35</v>
      </c>
      <c r="C52" s="9" t="str">
        <f>Критерии!$B$7</f>
        <v xml:space="preserve">общ брой на децата до 18-годишна възраст </v>
      </c>
      <c r="D52" s="4">
        <v>9.1999999999999993</v>
      </c>
      <c r="E52" s="12">
        <v>0.2</v>
      </c>
      <c r="F52" s="13">
        <f>Критерии!$C$7</f>
        <v>611</v>
      </c>
      <c r="G52" s="11">
        <f t="shared" si="5"/>
        <v>1.1242400000000001</v>
      </c>
    </row>
    <row r="53" spans="1:9" ht="30" customHeight="1" outlineLevel="1" x14ac:dyDescent="0.25">
      <c r="B53" s="4" t="s">
        <v>36</v>
      </c>
      <c r="C53" s="9" t="str">
        <f>Критерии!$B$9</f>
        <v xml:space="preserve">общ брой на пълнолетните лица с трайни увреждания </v>
      </c>
      <c r="D53" s="4">
        <v>22</v>
      </c>
      <c r="E53" s="12">
        <v>0.2</v>
      </c>
      <c r="F53" s="13">
        <f>Критерии!$C$9</f>
        <v>434</v>
      </c>
      <c r="G53" s="11">
        <f t="shared" si="5"/>
        <v>1.9096000000000002</v>
      </c>
    </row>
    <row r="54" spans="1:9" ht="30.75" outlineLevel="1" thickBot="1" x14ac:dyDescent="0.3">
      <c r="B54" s="4" t="s">
        <v>37</v>
      </c>
      <c r="C54" s="9" t="str">
        <f>Критерии!$B$10</f>
        <v xml:space="preserve">общ брой на децата с трайни увреждания до 18-годишна възраст </v>
      </c>
      <c r="D54" s="4">
        <v>20</v>
      </c>
      <c r="E54" s="12">
        <v>0.2</v>
      </c>
      <c r="F54" s="13">
        <f>Критерии!$C$10</f>
        <v>10</v>
      </c>
      <c r="G54" s="11">
        <f t="shared" si="5"/>
        <v>0.04</v>
      </c>
    </row>
    <row r="55" spans="1:9" ht="30" customHeight="1" outlineLevel="1" thickTop="1" thickBot="1" x14ac:dyDescent="0.3">
      <c r="E55" s="36" t="s">
        <v>39</v>
      </c>
      <c r="F55" s="37"/>
      <c r="G55" s="20">
        <f>SUM(G50:G54)</f>
        <v>5.8444400000000005</v>
      </c>
    </row>
    <row r="56" spans="1:9" ht="16.5" outlineLevel="1" thickTop="1" thickBot="1" x14ac:dyDescent="0.3"/>
    <row r="57" spans="1:9" ht="31.5" customHeight="1" thickTop="1" thickBot="1" x14ac:dyDescent="0.35">
      <c r="A57" s="6">
        <v>7</v>
      </c>
      <c r="B57" s="34" t="s">
        <v>50</v>
      </c>
      <c r="C57" s="34"/>
      <c r="D57" s="34"/>
      <c r="E57" s="34"/>
      <c r="F57" s="34"/>
      <c r="G57" s="34"/>
      <c r="H57" s="19">
        <f>ROUNDUP(G61,0)</f>
        <v>4</v>
      </c>
      <c r="I57" s="7" t="s">
        <v>40</v>
      </c>
    </row>
    <row r="58" spans="1:9" ht="57" customHeight="1" outlineLevel="1" thickTop="1" x14ac:dyDescent="0.25">
      <c r="B58" s="35" t="s">
        <v>32</v>
      </c>
      <c r="C58" s="35"/>
      <c r="D58" s="3" t="s">
        <v>41</v>
      </c>
      <c r="E58" s="3" t="s">
        <v>42</v>
      </c>
      <c r="F58" s="3" t="s">
        <v>43</v>
      </c>
      <c r="G58" s="3" t="s">
        <v>44</v>
      </c>
    </row>
    <row r="59" spans="1:9" outlineLevel="1" x14ac:dyDescent="0.25">
      <c r="B59" s="4" t="s">
        <v>33</v>
      </c>
      <c r="C59" s="9" t="str">
        <f>Критерии!$B$5</f>
        <v xml:space="preserve">общ брой на населението </v>
      </c>
      <c r="D59" s="4">
        <v>0.7</v>
      </c>
      <c r="E59" s="12">
        <v>0.5</v>
      </c>
      <c r="F59" s="13">
        <f>Критерии!$C$5</f>
        <v>4903</v>
      </c>
      <c r="G59" s="11">
        <f>D59/1000*E59*F59</f>
        <v>1.7160500000000001</v>
      </c>
    </row>
    <row r="60" spans="1:9" ht="45" customHeight="1" outlineLevel="1" thickBot="1" x14ac:dyDescent="0.3">
      <c r="B60" s="4" t="s">
        <v>34</v>
      </c>
      <c r="C60" s="9" t="str">
        <f>Критерии!$B$13</f>
        <v xml:space="preserve">общ брой на пълнолетните лица с трайни увреждания в трудоспособна възраст </v>
      </c>
      <c r="D60" s="4">
        <v>12</v>
      </c>
      <c r="E60" s="12">
        <v>0.5</v>
      </c>
      <c r="F60" s="13">
        <f>Критерии!$C$13</f>
        <v>350</v>
      </c>
      <c r="G60" s="11">
        <f t="shared" ref="G60" si="6">D60/1000*E60*F60</f>
        <v>2.1</v>
      </c>
    </row>
    <row r="61" spans="1:9" ht="30" customHeight="1" outlineLevel="1" thickTop="1" thickBot="1" x14ac:dyDescent="0.3">
      <c r="E61" s="36" t="s">
        <v>39</v>
      </c>
      <c r="F61" s="37"/>
      <c r="G61" s="20">
        <f>SUM(G59:G60)</f>
        <v>3.8160500000000002</v>
      </c>
    </row>
    <row r="62" spans="1:9" ht="16.5" outlineLevel="1" thickTop="1" thickBot="1" x14ac:dyDescent="0.3"/>
    <row r="63" spans="1:9" ht="31.5" customHeight="1" thickTop="1" thickBot="1" x14ac:dyDescent="0.35">
      <c r="A63" s="6">
        <v>8</v>
      </c>
      <c r="B63" s="34" t="s">
        <v>52</v>
      </c>
      <c r="C63" s="34"/>
      <c r="D63" s="34"/>
      <c r="E63" s="34"/>
      <c r="F63" s="34"/>
      <c r="G63" s="34"/>
      <c r="H63" s="19">
        <f>ROUNDUP(G70,0)</f>
        <v>3</v>
      </c>
      <c r="I63" s="7" t="s">
        <v>40</v>
      </c>
    </row>
    <row r="64" spans="1:9" ht="57" customHeight="1" outlineLevel="1" thickTop="1" x14ac:dyDescent="0.25">
      <c r="B64" s="35" t="s">
        <v>32</v>
      </c>
      <c r="C64" s="35"/>
      <c r="D64" s="3" t="s">
        <v>41</v>
      </c>
      <c r="E64" s="3" t="s">
        <v>42</v>
      </c>
      <c r="F64" s="3" t="s">
        <v>43</v>
      </c>
      <c r="G64" s="3" t="s">
        <v>44</v>
      </c>
    </row>
    <row r="65" spans="1:9" outlineLevel="1" x14ac:dyDescent="0.25">
      <c r="B65" s="4" t="s">
        <v>33</v>
      </c>
      <c r="C65" s="9" t="str">
        <f>Критерии!$B$5</f>
        <v xml:space="preserve">общ брой на населението </v>
      </c>
      <c r="D65" s="4">
        <v>0.6</v>
      </c>
      <c r="E65" s="12">
        <v>0.2</v>
      </c>
      <c r="F65" s="13">
        <f>Критерии!$C$5</f>
        <v>4903</v>
      </c>
      <c r="G65" s="11">
        <f>D65/1000*E65*F65</f>
        <v>0.58835999999999999</v>
      </c>
    </row>
    <row r="66" spans="1:9" ht="33.75" customHeight="1" outlineLevel="1" x14ac:dyDescent="0.25">
      <c r="B66" s="4" t="s">
        <v>34</v>
      </c>
      <c r="C66" s="9" t="str">
        <f>Критерии!$B$7</f>
        <v xml:space="preserve">общ брой на децата до 18-годишна възраст </v>
      </c>
      <c r="D66" s="4">
        <v>4</v>
      </c>
      <c r="E66" s="12">
        <v>0.4</v>
      </c>
      <c r="F66" s="13">
        <f>Критерии!$C$7</f>
        <v>611</v>
      </c>
      <c r="G66" s="11">
        <f t="shared" ref="G66:G69" si="7">D66/1000*E66*F66</f>
        <v>0.97760000000000002</v>
      </c>
    </row>
    <row r="67" spans="1:9" ht="30" outlineLevel="1" x14ac:dyDescent="0.25">
      <c r="B67" s="4" t="s">
        <v>35</v>
      </c>
      <c r="C67" s="9" t="str">
        <f>Критерии!$B$10</f>
        <v xml:space="preserve">общ брой на децата с трайни увреждания до 18-годишна възраст </v>
      </c>
      <c r="D67" s="4">
        <v>140</v>
      </c>
      <c r="E67" s="12">
        <v>0.4</v>
      </c>
      <c r="F67" s="13">
        <f>Критерии!$C$10</f>
        <v>10</v>
      </c>
      <c r="G67" s="11">
        <f t="shared" si="7"/>
        <v>0.56000000000000005</v>
      </c>
    </row>
    <row r="68" spans="1:9" outlineLevel="1" x14ac:dyDescent="0.25">
      <c r="B68" s="39" t="s">
        <v>36</v>
      </c>
      <c r="C68" s="41" t="s">
        <v>51</v>
      </c>
      <c r="D68" s="42"/>
      <c r="E68" s="42"/>
      <c r="F68" s="43"/>
      <c r="G68" s="11"/>
    </row>
    <row r="69" spans="1:9" ht="45.75" customHeight="1" outlineLevel="1" thickBot="1" x14ac:dyDescent="0.3">
      <c r="B69" s="40"/>
      <c r="C69" s="21" t="str">
        <f>Критерии!$B$14</f>
        <v xml:space="preserve">общ брой на децата с трайни увреждания, живеещи в домашна среда </v>
      </c>
      <c r="D69" s="22">
        <v>8</v>
      </c>
      <c r="E69" s="23">
        <v>1</v>
      </c>
      <c r="F69" s="13">
        <f>Критерии!$C$14</f>
        <v>10</v>
      </c>
      <c r="G69" s="11">
        <f t="shared" si="7"/>
        <v>0.08</v>
      </c>
    </row>
    <row r="70" spans="1:9" ht="30" customHeight="1" outlineLevel="1" thickTop="1" thickBot="1" x14ac:dyDescent="0.3">
      <c r="E70" s="36" t="s">
        <v>39</v>
      </c>
      <c r="F70" s="37"/>
      <c r="G70" s="20">
        <f>SUM(G65:G69)</f>
        <v>2.2059600000000001</v>
      </c>
    </row>
    <row r="71" spans="1:9" ht="16.5" outlineLevel="1" thickTop="1" thickBot="1" x14ac:dyDescent="0.3"/>
    <row r="72" spans="1:9" ht="31.5" customHeight="1" thickTop="1" thickBot="1" x14ac:dyDescent="0.35">
      <c r="A72" s="6">
        <v>9</v>
      </c>
      <c r="B72" s="34" t="s">
        <v>53</v>
      </c>
      <c r="C72" s="34"/>
      <c r="D72" s="34"/>
      <c r="E72" s="34"/>
      <c r="F72" s="34"/>
      <c r="G72" s="34"/>
      <c r="H72" s="19">
        <f>ROUNDUP(G79,0)</f>
        <v>11</v>
      </c>
      <c r="I72" s="7" t="s">
        <v>40</v>
      </c>
    </row>
    <row r="73" spans="1:9" ht="57" customHeight="1" outlineLevel="1" thickTop="1" x14ac:dyDescent="0.25">
      <c r="B73" s="35" t="s">
        <v>32</v>
      </c>
      <c r="C73" s="35"/>
      <c r="D73" s="3" t="s">
        <v>41</v>
      </c>
      <c r="E73" s="3" t="s">
        <v>42</v>
      </c>
      <c r="F73" s="3" t="s">
        <v>43</v>
      </c>
      <c r="G73" s="3" t="s">
        <v>44</v>
      </c>
    </row>
    <row r="74" spans="1:9" outlineLevel="1" x14ac:dyDescent="0.25">
      <c r="B74" s="4" t="s">
        <v>33</v>
      </c>
      <c r="C74" s="9" t="str">
        <f>Критерии!$B$5</f>
        <v xml:space="preserve">общ брой на населението </v>
      </c>
      <c r="D74" s="4">
        <v>1.4</v>
      </c>
      <c r="E74" s="12">
        <v>0.2</v>
      </c>
      <c r="F74" s="13">
        <f>Критерии!$C$5</f>
        <v>4903</v>
      </c>
      <c r="G74" s="11">
        <f>D74/1000*E74*F74</f>
        <v>1.3728400000000001</v>
      </c>
    </row>
    <row r="75" spans="1:9" ht="17.25" customHeight="1" outlineLevel="1" x14ac:dyDescent="0.25">
      <c r="B75" s="4" t="s">
        <v>34</v>
      </c>
      <c r="C75" s="9" t="str">
        <f>Критерии!$B$6</f>
        <v xml:space="preserve">общ брой на пълнолетните лица </v>
      </c>
      <c r="D75" s="4">
        <v>1.6</v>
      </c>
      <c r="E75" s="12">
        <v>0.4</v>
      </c>
      <c r="F75" s="13">
        <f>Критерии!$C$6</f>
        <v>4368</v>
      </c>
      <c r="G75" s="11">
        <f t="shared" ref="G75:G76" si="8">D75/1000*E75*F75</f>
        <v>2.7955200000000002</v>
      </c>
    </row>
    <row r="76" spans="1:9" ht="30" outlineLevel="1" x14ac:dyDescent="0.25">
      <c r="B76" s="4" t="s">
        <v>35</v>
      </c>
      <c r="C76" s="9" t="str">
        <f>Критерии!$B$9</f>
        <v xml:space="preserve">общ брой на пълнолетните лица с трайни увреждания </v>
      </c>
      <c r="D76" s="4">
        <v>23</v>
      </c>
      <c r="E76" s="12">
        <v>0.4</v>
      </c>
      <c r="F76" s="13">
        <f>Критерии!$C$9</f>
        <v>434</v>
      </c>
      <c r="G76" s="11">
        <f t="shared" si="8"/>
        <v>3.9927999999999999</v>
      </c>
    </row>
    <row r="77" spans="1:9" outlineLevel="1" x14ac:dyDescent="0.25">
      <c r="B77" s="39" t="s">
        <v>36</v>
      </c>
      <c r="C77" s="41" t="s">
        <v>51</v>
      </c>
      <c r="D77" s="42"/>
      <c r="E77" s="42"/>
      <c r="F77" s="43"/>
      <c r="G77" s="11"/>
    </row>
    <row r="78" spans="1:9" ht="59.25" customHeight="1" outlineLevel="1" thickBot="1" x14ac:dyDescent="0.3">
      <c r="B78" s="40"/>
      <c r="C78" s="21" t="str">
        <f>Критерии!$B$15</f>
        <v xml:space="preserve">брой на пълнолетните лица с трайни увреждания в невъзможност за самообслужване, живеещи в домашна среда </v>
      </c>
      <c r="D78" s="22">
        <v>20</v>
      </c>
      <c r="E78" s="23">
        <v>1</v>
      </c>
      <c r="F78" s="13">
        <f>Критерии!$C$15</f>
        <v>96</v>
      </c>
      <c r="G78" s="11">
        <f t="shared" ref="G78" si="9">D78/1000*E78*F78</f>
        <v>1.92</v>
      </c>
    </row>
    <row r="79" spans="1:9" ht="30" customHeight="1" outlineLevel="1" thickTop="1" thickBot="1" x14ac:dyDescent="0.3">
      <c r="E79" s="36" t="s">
        <v>39</v>
      </c>
      <c r="F79" s="37"/>
      <c r="G79" s="20">
        <f>SUM(G74:G78)</f>
        <v>10.081159999999999</v>
      </c>
    </row>
    <row r="80" spans="1:9" ht="16.5" outlineLevel="1" thickTop="1" thickBot="1" x14ac:dyDescent="0.3"/>
    <row r="81" spans="1:9" ht="31.5" customHeight="1" thickTop="1" thickBot="1" x14ac:dyDescent="0.35">
      <c r="A81" s="6">
        <v>10</v>
      </c>
      <c r="B81" s="34" t="s">
        <v>54</v>
      </c>
      <c r="C81" s="34"/>
      <c r="D81" s="34"/>
      <c r="E81" s="34"/>
      <c r="F81" s="34"/>
      <c r="G81" s="34"/>
      <c r="H81" s="19">
        <f>ROUNDUP(G86,0)</f>
        <v>1</v>
      </c>
      <c r="I81" s="7" t="s">
        <v>40</v>
      </c>
    </row>
    <row r="82" spans="1:9" ht="57" customHeight="1" outlineLevel="1" thickTop="1" x14ac:dyDescent="0.25">
      <c r="B82" s="35" t="s">
        <v>32</v>
      </c>
      <c r="C82" s="35"/>
      <c r="D82" s="3" t="s">
        <v>41</v>
      </c>
      <c r="E82" s="3" t="s">
        <v>42</v>
      </c>
      <c r="F82" s="3" t="s">
        <v>43</v>
      </c>
      <c r="G82" s="3" t="s">
        <v>44</v>
      </c>
    </row>
    <row r="83" spans="1:9" outlineLevel="1" x14ac:dyDescent="0.25">
      <c r="B83" s="4" t="s">
        <v>33</v>
      </c>
      <c r="C83" s="9" t="str">
        <f>Критерии!$B$5</f>
        <v xml:space="preserve">общ брой на населението </v>
      </c>
      <c r="D83" s="4">
        <v>0.15</v>
      </c>
      <c r="E83" s="12">
        <v>0.2</v>
      </c>
      <c r="F83" s="13">
        <f>Критерии!$C$5</f>
        <v>4903</v>
      </c>
      <c r="G83" s="11">
        <f>D83/1000*E83*F83</f>
        <v>0.14709</v>
      </c>
    </row>
    <row r="84" spans="1:9" ht="30" outlineLevel="1" x14ac:dyDescent="0.25">
      <c r="B84" s="4" t="s">
        <v>34</v>
      </c>
      <c r="C84" s="9" t="str">
        <f>Критерии!$B$7</f>
        <v xml:space="preserve">общ брой на децата до 18-годишна възраст </v>
      </c>
      <c r="D84" s="4">
        <v>1</v>
      </c>
      <c r="E84" s="12">
        <v>0.4</v>
      </c>
      <c r="F84" s="13">
        <f>Критерии!$C$7</f>
        <v>611</v>
      </c>
      <c r="G84" s="11">
        <f t="shared" ref="G84:G85" si="10">D84/1000*E84*F84</f>
        <v>0.24440000000000001</v>
      </c>
    </row>
    <row r="85" spans="1:9" ht="30.75" outlineLevel="1" thickBot="1" x14ac:dyDescent="0.3">
      <c r="B85" s="4" t="s">
        <v>35</v>
      </c>
      <c r="C85" s="9" t="str">
        <f>Критерии!$B$16</f>
        <v xml:space="preserve">брой на децата без увреждания до 18-годишна възраст </v>
      </c>
      <c r="D85" s="4">
        <v>1</v>
      </c>
      <c r="E85" s="12">
        <v>0.4</v>
      </c>
      <c r="F85" s="13">
        <f>Критерии!$C$16</f>
        <v>601</v>
      </c>
      <c r="G85" s="11">
        <f t="shared" si="10"/>
        <v>0.2404</v>
      </c>
    </row>
    <row r="86" spans="1:9" ht="30" customHeight="1" outlineLevel="1" thickTop="1" thickBot="1" x14ac:dyDescent="0.3">
      <c r="E86" s="36" t="s">
        <v>39</v>
      </c>
      <c r="F86" s="37"/>
      <c r="G86" s="20">
        <f>SUM(G83:G85)</f>
        <v>0.63189000000000006</v>
      </c>
    </row>
    <row r="87" spans="1:9" ht="16.5" outlineLevel="1" thickTop="1" thickBot="1" x14ac:dyDescent="0.3"/>
    <row r="88" spans="1:9" ht="31.5" customHeight="1" thickTop="1" thickBot="1" x14ac:dyDescent="0.35">
      <c r="A88" s="6">
        <v>11</v>
      </c>
      <c r="B88" s="34" t="s">
        <v>55</v>
      </c>
      <c r="C88" s="34"/>
      <c r="D88" s="34"/>
      <c r="E88" s="34"/>
      <c r="F88" s="34"/>
      <c r="G88" s="34"/>
      <c r="H88" s="19">
        <f>ROUNDUP(G93,0)</f>
        <v>1</v>
      </c>
      <c r="I88" s="7" t="s">
        <v>40</v>
      </c>
    </row>
    <row r="89" spans="1:9" ht="57" customHeight="1" outlineLevel="1" thickTop="1" x14ac:dyDescent="0.25">
      <c r="B89" s="35" t="s">
        <v>32</v>
      </c>
      <c r="C89" s="35"/>
      <c r="D89" s="3" t="s">
        <v>41</v>
      </c>
      <c r="E89" s="3" t="s">
        <v>42</v>
      </c>
      <c r="F89" s="3" t="s">
        <v>43</v>
      </c>
      <c r="G89" s="3" t="s">
        <v>44</v>
      </c>
    </row>
    <row r="90" spans="1:9" outlineLevel="1" x14ac:dyDescent="0.25">
      <c r="B90" s="4" t="s">
        <v>33</v>
      </c>
      <c r="C90" s="9" t="str">
        <f>Критерии!$B$5</f>
        <v xml:space="preserve">общ брой на населението </v>
      </c>
      <c r="D90" s="4">
        <v>0.17</v>
      </c>
      <c r="E90" s="12">
        <v>0.2</v>
      </c>
      <c r="F90" s="13">
        <f>Критерии!$C$5</f>
        <v>4903</v>
      </c>
      <c r="G90" s="11">
        <f>D90/1000*E90*F90</f>
        <v>0.16670200000000004</v>
      </c>
    </row>
    <row r="91" spans="1:9" ht="30" outlineLevel="1" x14ac:dyDescent="0.25">
      <c r="B91" s="4" t="s">
        <v>34</v>
      </c>
      <c r="C91" s="9" t="str">
        <f>Критерии!$B$7</f>
        <v xml:space="preserve">общ брой на децата до 18-годишна възраст </v>
      </c>
      <c r="D91" s="4">
        <v>1.1000000000000001</v>
      </c>
      <c r="E91" s="12">
        <v>0.4</v>
      </c>
      <c r="F91" s="13">
        <f>Критерии!$C$7</f>
        <v>611</v>
      </c>
      <c r="G91" s="11">
        <f t="shared" ref="G91:G92" si="11">D91/1000*E91*F91</f>
        <v>0.26884000000000002</v>
      </c>
    </row>
    <row r="92" spans="1:9" ht="30.75" outlineLevel="1" thickBot="1" x14ac:dyDescent="0.3">
      <c r="B92" s="4" t="s">
        <v>35</v>
      </c>
      <c r="C92" s="9" t="str">
        <f>Критерии!$B$10</f>
        <v xml:space="preserve">общ брой на децата с трайни увреждания до 18-годишна възраст </v>
      </c>
      <c r="D92" s="4">
        <v>40</v>
      </c>
      <c r="E92" s="12">
        <v>0.4</v>
      </c>
      <c r="F92" s="13">
        <f>Критерии!$C$10</f>
        <v>10</v>
      </c>
      <c r="G92" s="11">
        <f t="shared" si="11"/>
        <v>0.16</v>
      </c>
    </row>
    <row r="93" spans="1:9" ht="30" customHeight="1" outlineLevel="1" thickTop="1" thickBot="1" x14ac:dyDescent="0.3">
      <c r="E93" s="36" t="s">
        <v>39</v>
      </c>
      <c r="F93" s="37"/>
      <c r="G93" s="20">
        <f>SUM(G90:G92)</f>
        <v>0.59554200000000013</v>
      </c>
    </row>
    <row r="94" spans="1:9" ht="16.5" outlineLevel="1" thickTop="1" thickBot="1" x14ac:dyDescent="0.3"/>
    <row r="95" spans="1:9" ht="31.5" customHeight="1" thickTop="1" thickBot="1" x14ac:dyDescent="0.35">
      <c r="A95" s="6">
        <v>12</v>
      </c>
      <c r="B95" s="34" t="s">
        <v>56</v>
      </c>
      <c r="C95" s="34"/>
      <c r="D95" s="34"/>
      <c r="E95" s="34"/>
      <c r="F95" s="34"/>
      <c r="G95" s="34"/>
      <c r="H95" s="19">
        <f>ROUNDUP(G103,0)</f>
        <v>4</v>
      </c>
      <c r="I95" s="7" t="s">
        <v>40</v>
      </c>
    </row>
    <row r="96" spans="1:9" ht="57" customHeight="1" outlineLevel="1" thickTop="1" x14ac:dyDescent="0.25">
      <c r="B96" s="35" t="s">
        <v>32</v>
      </c>
      <c r="C96" s="35"/>
      <c r="D96" s="3" t="s">
        <v>41</v>
      </c>
      <c r="E96" s="3" t="s">
        <v>42</v>
      </c>
      <c r="F96" s="3" t="s">
        <v>43</v>
      </c>
      <c r="G96" s="3" t="s">
        <v>44</v>
      </c>
    </row>
    <row r="97" spans="1:9" outlineLevel="1" x14ac:dyDescent="0.25">
      <c r="B97" s="4" t="s">
        <v>33</v>
      </c>
      <c r="C97" s="9" t="str">
        <f>Критерии!$B$5</f>
        <v xml:space="preserve">общ брой на населението </v>
      </c>
      <c r="D97" s="4">
        <v>0.5</v>
      </c>
      <c r="E97" s="12">
        <v>0.25</v>
      </c>
      <c r="F97" s="13">
        <f>Критерии!$C$5</f>
        <v>4903</v>
      </c>
      <c r="G97" s="11">
        <f>D97/1000*E97*F97</f>
        <v>0.61287500000000006</v>
      </c>
    </row>
    <row r="98" spans="1:9" ht="17.25" customHeight="1" outlineLevel="1" x14ac:dyDescent="0.25">
      <c r="B98" s="4" t="s">
        <v>34</v>
      </c>
      <c r="C98" s="9" t="str">
        <f>Критерии!$B$6</f>
        <v xml:space="preserve">общ брой на пълнолетните лица </v>
      </c>
      <c r="D98" s="4">
        <v>0.6</v>
      </c>
      <c r="E98" s="12">
        <v>0.25</v>
      </c>
      <c r="F98" s="13">
        <f>Критерии!$C$6</f>
        <v>4368</v>
      </c>
      <c r="G98" s="11">
        <f t="shared" ref="G98:G100" si="12">D98/1000*E98*F98</f>
        <v>0.65519999999999989</v>
      </c>
    </row>
    <row r="99" spans="1:9" ht="29.25" customHeight="1" outlineLevel="1" x14ac:dyDescent="0.25">
      <c r="B99" s="4" t="s">
        <v>35</v>
      </c>
      <c r="C99" s="9" t="str">
        <f>Критерии!$B$9</f>
        <v xml:space="preserve">общ брой на пълнолетните лица с трайни увреждания </v>
      </c>
      <c r="D99" s="4">
        <v>8</v>
      </c>
      <c r="E99" s="12">
        <v>0.25</v>
      </c>
      <c r="F99" s="13">
        <f>Критерии!$C$9</f>
        <v>434</v>
      </c>
      <c r="G99" s="11">
        <f t="shared" si="12"/>
        <v>0.86799999999999999</v>
      </c>
    </row>
    <row r="100" spans="1:9" ht="30" outlineLevel="1" x14ac:dyDescent="0.25">
      <c r="B100" s="4" t="s">
        <v>36</v>
      </c>
      <c r="C100" s="9" t="str">
        <f>Критерии!$B$17</f>
        <v>общ брой на пълнолетните лица с психични разстройства</v>
      </c>
      <c r="D100" s="4">
        <v>230</v>
      </c>
      <c r="E100" s="12">
        <v>0.25</v>
      </c>
      <c r="F100" s="13">
        <f>Критерии!$C$17</f>
        <v>19</v>
      </c>
      <c r="G100" s="11">
        <f t="shared" si="12"/>
        <v>1.0925</v>
      </c>
    </row>
    <row r="101" spans="1:9" outlineLevel="1" x14ac:dyDescent="0.25">
      <c r="B101" s="39" t="s">
        <v>37</v>
      </c>
      <c r="C101" s="41" t="s">
        <v>57</v>
      </c>
      <c r="D101" s="42"/>
      <c r="E101" s="42"/>
      <c r="F101" s="43"/>
      <c r="G101" s="11"/>
    </row>
    <row r="102" spans="1:9" ht="59.25" customHeight="1" outlineLevel="1" thickBot="1" x14ac:dyDescent="0.3">
      <c r="B102" s="40"/>
      <c r="C102" s="21" t="str">
        <f>Критерии!$B$18</f>
        <v>брой на пълнолетните лица с психични разстройства в невъзможност за самообслужване, живеещи в домашна среда</v>
      </c>
      <c r="D102" s="22">
        <v>70</v>
      </c>
      <c r="E102" s="23">
        <v>1</v>
      </c>
      <c r="F102" s="13">
        <f>Критерии!$C$18</f>
        <v>1</v>
      </c>
      <c r="G102" s="11">
        <f t="shared" ref="G102" si="13">D102/1000*E102*F102</f>
        <v>7.0000000000000007E-2</v>
      </c>
    </row>
    <row r="103" spans="1:9" ht="30" customHeight="1" outlineLevel="1" thickTop="1" thickBot="1" x14ac:dyDescent="0.3">
      <c r="E103" s="36" t="s">
        <v>39</v>
      </c>
      <c r="F103" s="37"/>
      <c r="G103" s="20">
        <f>SUM(G97:G102)</f>
        <v>3.298575</v>
      </c>
    </row>
    <row r="104" spans="1:9" ht="16.5" outlineLevel="1" thickTop="1" thickBot="1" x14ac:dyDescent="0.3"/>
    <row r="105" spans="1:9" ht="31.5" customHeight="1" thickTop="1" thickBot="1" x14ac:dyDescent="0.35">
      <c r="A105" s="6">
        <v>13</v>
      </c>
      <c r="B105" s="34" t="s">
        <v>58</v>
      </c>
      <c r="C105" s="34"/>
      <c r="D105" s="34"/>
      <c r="E105" s="34"/>
      <c r="F105" s="34"/>
      <c r="G105" s="34"/>
      <c r="H105" s="19">
        <f>ROUNDUP(G113,0)</f>
        <v>4</v>
      </c>
      <c r="I105" s="7" t="s">
        <v>40</v>
      </c>
    </row>
    <row r="106" spans="1:9" ht="57" customHeight="1" outlineLevel="1" thickTop="1" x14ac:dyDescent="0.25">
      <c r="B106" s="35" t="s">
        <v>32</v>
      </c>
      <c r="C106" s="35"/>
      <c r="D106" s="3" t="s">
        <v>41</v>
      </c>
      <c r="E106" s="3" t="s">
        <v>42</v>
      </c>
      <c r="F106" s="3" t="s">
        <v>43</v>
      </c>
      <c r="G106" s="3" t="s">
        <v>44</v>
      </c>
    </row>
    <row r="107" spans="1:9" outlineLevel="1" x14ac:dyDescent="0.25">
      <c r="B107" s="4" t="s">
        <v>33</v>
      </c>
      <c r="C107" s="9" t="str">
        <f>Критерии!$B$5</f>
        <v xml:space="preserve">общ брой на населението </v>
      </c>
      <c r="D107" s="4">
        <v>0.5</v>
      </c>
      <c r="E107" s="12">
        <v>0.25</v>
      </c>
      <c r="F107" s="13">
        <f>Критерии!$C$5</f>
        <v>4903</v>
      </c>
      <c r="G107" s="11">
        <f>D107/1000*E107*F107</f>
        <v>0.61287500000000006</v>
      </c>
    </row>
    <row r="108" spans="1:9" ht="17.25" customHeight="1" outlineLevel="1" x14ac:dyDescent="0.25">
      <c r="B108" s="4" t="s">
        <v>34</v>
      </c>
      <c r="C108" s="9" t="str">
        <f>Критерии!$B$6</f>
        <v xml:space="preserve">общ брой на пълнолетните лица </v>
      </c>
      <c r="D108" s="4">
        <v>0.6</v>
      </c>
      <c r="E108" s="12">
        <v>0.25</v>
      </c>
      <c r="F108" s="13">
        <f>Критерии!$C$6</f>
        <v>4368</v>
      </c>
      <c r="G108" s="11">
        <f t="shared" ref="G108:G110" si="14">D108/1000*E108*F108</f>
        <v>0.65519999999999989</v>
      </c>
    </row>
    <row r="109" spans="1:9" ht="30.75" customHeight="1" outlineLevel="1" x14ac:dyDescent="0.25">
      <c r="B109" s="4" t="s">
        <v>35</v>
      </c>
      <c r="C109" s="9" t="str">
        <f>Критерии!$B$9</f>
        <v xml:space="preserve">общ брой на пълнолетните лица с трайни увреждания </v>
      </c>
      <c r="D109" s="4">
        <v>8.3000000000000007</v>
      </c>
      <c r="E109" s="12">
        <v>0.25</v>
      </c>
      <c r="F109" s="13">
        <f>Критерии!$C$9</f>
        <v>434</v>
      </c>
      <c r="G109" s="11">
        <f t="shared" si="14"/>
        <v>0.90054999999999996</v>
      </c>
    </row>
    <row r="110" spans="1:9" ht="30" outlineLevel="1" x14ac:dyDescent="0.25">
      <c r="B110" s="4" t="s">
        <v>36</v>
      </c>
      <c r="C110" s="9" t="str">
        <f>Критерии!$B$19</f>
        <v>общ брой на пълнолетните лица с интелектуални затруднения</v>
      </c>
      <c r="D110" s="4">
        <v>146</v>
      </c>
      <c r="E110" s="12">
        <v>0.25</v>
      </c>
      <c r="F110" s="13">
        <f>Критерии!$C$19</f>
        <v>37</v>
      </c>
      <c r="G110" s="11">
        <f t="shared" si="14"/>
        <v>1.3504999999999998</v>
      </c>
    </row>
    <row r="111" spans="1:9" outlineLevel="1" x14ac:dyDescent="0.25">
      <c r="B111" s="39" t="s">
        <v>37</v>
      </c>
      <c r="C111" s="41" t="s">
        <v>57</v>
      </c>
      <c r="D111" s="42"/>
      <c r="E111" s="42"/>
      <c r="F111" s="43"/>
      <c r="G111" s="11"/>
    </row>
    <row r="112" spans="1:9" ht="59.25" customHeight="1" outlineLevel="1" thickBot="1" x14ac:dyDescent="0.3">
      <c r="B112" s="40"/>
      <c r="C112" s="21" t="str">
        <f>Критерии!$B$20</f>
        <v>брой на пълнолетните лица с интелектуални затруднения в невъзможност за самообслужване, живеещи в домашна среда</v>
      </c>
      <c r="D112" s="22">
        <v>73</v>
      </c>
      <c r="E112" s="23">
        <v>1</v>
      </c>
      <c r="F112" s="13">
        <f>Критерии!$C$20</f>
        <v>5</v>
      </c>
      <c r="G112" s="11">
        <f t="shared" ref="G112" si="15">D112/1000*E112*F112</f>
        <v>0.36499999999999999</v>
      </c>
    </row>
    <row r="113" spans="1:9" ht="30" customHeight="1" outlineLevel="1" thickTop="1" thickBot="1" x14ac:dyDescent="0.3">
      <c r="E113" s="36" t="s">
        <v>39</v>
      </c>
      <c r="F113" s="37"/>
      <c r="G113" s="20">
        <f>SUM(G107:G112)</f>
        <v>3.884125</v>
      </c>
    </row>
    <row r="114" spans="1:9" ht="16.5" outlineLevel="1" thickTop="1" thickBot="1" x14ac:dyDescent="0.3"/>
    <row r="115" spans="1:9" ht="31.5" customHeight="1" thickTop="1" thickBot="1" x14ac:dyDescent="0.35">
      <c r="A115" s="6">
        <v>14</v>
      </c>
      <c r="B115" s="34" t="s">
        <v>59</v>
      </c>
      <c r="C115" s="34"/>
      <c r="D115" s="34"/>
      <c r="E115" s="34"/>
      <c r="F115" s="34"/>
      <c r="G115" s="34"/>
      <c r="H115" s="19">
        <f>ROUNDUP(G123,0)</f>
        <v>12</v>
      </c>
      <c r="I115" s="7" t="s">
        <v>40</v>
      </c>
    </row>
    <row r="116" spans="1:9" ht="57" customHeight="1" outlineLevel="1" thickTop="1" x14ac:dyDescent="0.25">
      <c r="B116" s="35" t="s">
        <v>32</v>
      </c>
      <c r="C116" s="35"/>
      <c r="D116" s="3" t="s">
        <v>41</v>
      </c>
      <c r="E116" s="3" t="s">
        <v>42</v>
      </c>
      <c r="F116" s="3" t="s">
        <v>43</v>
      </c>
      <c r="G116" s="3" t="s">
        <v>44</v>
      </c>
    </row>
    <row r="117" spans="1:9" outlineLevel="1" x14ac:dyDescent="0.25">
      <c r="B117" s="4" t="s">
        <v>33</v>
      </c>
      <c r="C117" s="9" t="str">
        <f>Критерии!$B$5</f>
        <v xml:space="preserve">общ брой на населението </v>
      </c>
      <c r="D117" s="4">
        <v>0.3</v>
      </c>
      <c r="E117" s="12">
        <v>0.25</v>
      </c>
      <c r="F117" s="13">
        <f>Критерии!$C$5</f>
        <v>4903</v>
      </c>
      <c r="G117" s="11">
        <f>D117/1000*E117*F117</f>
        <v>0.36772499999999997</v>
      </c>
    </row>
    <row r="118" spans="1:9" ht="17.25" customHeight="1" outlineLevel="1" x14ac:dyDescent="0.25">
      <c r="B118" s="4" t="s">
        <v>34</v>
      </c>
      <c r="C118" s="9" t="str">
        <f>Критерии!$B$6</f>
        <v xml:space="preserve">общ брой на пълнолетните лица </v>
      </c>
      <c r="D118" s="4">
        <v>0.35</v>
      </c>
      <c r="E118" s="12">
        <v>0.25</v>
      </c>
      <c r="F118" s="13">
        <f>Критерии!$C$6</f>
        <v>4368</v>
      </c>
      <c r="G118" s="11">
        <f t="shared" ref="G118:G120" si="16">D118/1000*E118*F118</f>
        <v>0.38219999999999998</v>
      </c>
    </row>
    <row r="119" spans="1:9" ht="30.75" customHeight="1" outlineLevel="1" x14ac:dyDescent="0.25">
      <c r="B119" s="4" t="s">
        <v>35</v>
      </c>
      <c r="C119" s="9" t="str">
        <f>Критерии!$B$9</f>
        <v xml:space="preserve">общ брой на пълнолетните лица с трайни увреждания </v>
      </c>
      <c r="D119" s="4">
        <v>4.7</v>
      </c>
      <c r="E119" s="12">
        <v>0.25</v>
      </c>
      <c r="F119" s="13">
        <f>Критерии!$C$9</f>
        <v>434</v>
      </c>
      <c r="G119" s="11">
        <f t="shared" si="16"/>
        <v>0.50995000000000001</v>
      </c>
    </row>
    <row r="120" spans="1:9" ht="30" outlineLevel="1" x14ac:dyDescent="0.25">
      <c r="B120" s="4" t="s">
        <v>36</v>
      </c>
      <c r="C120" s="9" t="str">
        <f>Критерии!$B$21</f>
        <v>общ брой на пълнолетните лица с физически увреждания</v>
      </c>
      <c r="D120" s="4">
        <v>83</v>
      </c>
      <c r="E120" s="12">
        <v>0.25</v>
      </c>
      <c r="F120" s="13">
        <f>Критерии!$C$21</f>
        <v>328</v>
      </c>
      <c r="G120" s="11">
        <f t="shared" si="16"/>
        <v>6.806</v>
      </c>
    </row>
    <row r="121" spans="1:9" outlineLevel="1" x14ac:dyDescent="0.25">
      <c r="B121" s="39" t="s">
        <v>37</v>
      </c>
      <c r="C121" s="41" t="s">
        <v>57</v>
      </c>
      <c r="D121" s="42"/>
      <c r="E121" s="42"/>
      <c r="F121" s="43"/>
      <c r="G121" s="11"/>
    </row>
    <row r="122" spans="1:9" ht="59.25" customHeight="1" outlineLevel="1" thickBot="1" x14ac:dyDescent="0.3">
      <c r="B122" s="40"/>
      <c r="C122" s="21" t="str">
        <f>Критерии!$B$22</f>
        <v>брой на пълнолетните лица с физически увреждания в невъзможност за самообслужване, живеещи в домашна среда</v>
      </c>
      <c r="D122" s="22">
        <v>42</v>
      </c>
      <c r="E122" s="23">
        <v>1</v>
      </c>
      <c r="F122" s="13">
        <f>Критерии!$C$22</f>
        <v>86</v>
      </c>
      <c r="G122" s="11">
        <f t="shared" ref="G122" si="17">D122/1000*E122*F122</f>
        <v>3.6120000000000001</v>
      </c>
    </row>
    <row r="123" spans="1:9" ht="30" customHeight="1" outlineLevel="1" thickTop="1" thickBot="1" x14ac:dyDescent="0.3">
      <c r="E123" s="36" t="s">
        <v>39</v>
      </c>
      <c r="F123" s="37"/>
      <c r="G123" s="20">
        <f>SUM(G117:G122)</f>
        <v>11.677875</v>
      </c>
    </row>
    <row r="124" spans="1:9" ht="16.5" outlineLevel="1" thickTop="1" thickBot="1" x14ac:dyDescent="0.3"/>
    <row r="125" spans="1:9" ht="31.5" customHeight="1" thickTop="1" thickBot="1" x14ac:dyDescent="0.35">
      <c r="A125" s="6">
        <v>15</v>
      </c>
      <c r="B125" s="34" t="s">
        <v>60</v>
      </c>
      <c r="C125" s="34"/>
      <c r="D125" s="34"/>
      <c r="E125" s="34"/>
      <c r="F125" s="34"/>
      <c r="G125" s="34"/>
      <c r="H125" s="19">
        <f>ROUNDUP(G133,0)</f>
        <v>2</v>
      </c>
      <c r="I125" s="7" t="s">
        <v>40</v>
      </c>
    </row>
    <row r="126" spans="1:9" ht="57" customHeight="1" outlineLevel="1" thickTop="1" x14ac:dyDescent="0.25">
      <c r="B126" s="35" t="s">
        <v>32</v>
      </c>
      <c r="C126" s="35"/>
      <c r="D126" s="3" t="s">
        <v>41</v>
      </c>
      <c r="E126" s="3" t="s">
        <v>42</v>
      </c>
      <c r="F126" s="3" t="s">
        <v>43</v>
      </c>
      <c r="G126" s="3" t="s">
        <v>44</v>
      </c>
    </row>
    <row r="127" spans="1:9" outlineLevel="1" x14ac:dyDescent="0.25">
      <c r="B127" s="4" t="s">
        <v>33</v>
      </c>
      <c r="C127" s="9" t="str">
        <f>Критерии!$B$5</f>
        <v xml:space="preserve">общ брой на населението </v>
      </c>
      <c r="D127" s="4">
        <v>0.3</v>
      </c>
      <c r="E127" s="12">
        <v>0.25</v>
      </c>
      <c r="F127" s="13">
        <f>Критерии!$C$5</f>
        <v>4903</v>
      </c>
      <c r="G127" s="11">
        <f>D127/1000*E127*F127</f>
        <v>0.36772499999999997</v>
      </c>
    </row>
    <row r="128" spans="1:9" ht="17.25" customHeight="1" outlineLevel="1" x14ac:dyDescent="0.25">
      <c r="B128" s="4" t="s">
        <v>34</v>
      </c>
      <c r="C128" s="9" t="str">
        <f>Критерии!$B$6</f>
        <v xml:space="preserve">общ брой на пълнолетните лица </v>
      </c>
      <c r="D128" s="4">
        <v>0.3</v>
      </c>
      <c r="E128" s="12">
        <v>0.25</v>
      </c>
      <c r="F128" s="13">
        <f>Критерии!$C$6</f>
        <v>4368</v>
      </c>
      <c r="G128" s="11">
        <f t="shared" ref="G128:G130" si="18">D128/1000*E128*F128</f>
        <v>0.32759999999999995</v>
      </c>
    </row>
    <row r="129" spans="1:9" ht="30.75" customHeight="1" outlineLevel="1" x14ac:dyDescent="0.25">
      <c r="B129" s="4" t="s">
        <v>35</v>
      </c>
      <c r="C129" s="9" t="str">
        <f>Критерии!$B$9</f>
        <v xml:space="preserve">общ брой на пълнолетните лица с трайни увреждания </v>
      </c>
      <c r="D129" s="4">
        <v>4.5</v>
      </c>
      <c r="E129" s="12">
        <v>0.25</v>
      </c>
      <c r="F129" s="13">
        <f>Критерии!$C$9</f>
        <v>434</v>
      </c>
      <c r="G129" s="11">
        <f t="shared" si="18"/>
        <v>0.48824999999999996</v>
      </c>
    </row>
    <row r="130" spans="1:9" ht="30" outlineLevel="1" x14ac:dyDescent="0.25">
      <c r="B130" s="4" t="s">
        <v>36</v>
      </c>
      <c r="C130" s="9" t="str">
        <f>Критерии!$B$23</f>
        <v>общ брой на пълнолетните лица с деменция</v>
      </c>
      <c r="D130" s="4">
        <v>20</v>
      </c>
      <c r="E130" s="12">
        <v>0.25</v>
      </c>
      <c r="F130" s="13">
        <f>Критерии!$C$23</f>
        <v>4</v>
      </c>
      <c r="G130" s="11">
        <f t="shared" si="18"/>
        <v>0.02</v>
      </c>
    </row>
    <row r="131" spans="1:9" outlineLevel="1" x14ac:dyDescent="0.25">
      <c r="B131" s="39" t="s">
        <v>37</v>
      </c>
      <c r="C131" s="41" t="s">
        <v>57</v>
      </c>
      <c r="D131" s="42"/>
      <c r="E131" s="42"/>
      <c r="F131" s="43"/>
      <c r="G131" s="11"/>
    </row>
    <row r="132" spans="1:9" ht="59.25" customHeight="1" outlineLevel="1" thickBot="1" x14ac:dyDescent="0.3">
      <c r="B132" s="40"/>
      <c r="C132" s="21" t="str">
        <f>Критерии!$B$24</f>
        <v>брой на пълнолетните лица с деменция в невъзможност за самообслужване, живеещи в домашна среда</v>
      </c>
      <c r="D132" s="22">
        <v>5</v>
      </c>
      <c r="E132" s="23">
        <v>1</v>
      </c>
      <c r="F132" s="13">
        <f>Критерии!$C$24</f>
        <v>3</v>
      </c>
      <c r="G132" s="11">
        <f t="shared" ref="G132" si="19">D132/1000*E132*F132</f>
        <v>1.4999999999999999E-2</v>
      </c>
    </row>
    <row r="133" spans="1:9" ht="30" customHeight="1" outlineLevel="1" thickTop="1" thickBot="1" x14ac:dyDescent="0.3">
      <c r="E133" s="36" t="s">
        <v>39</v>
      </c>
      <c r="F133" s="37"/>
      <c r="G133" s="20">
        <f>SUM(G127:G132)</f>
        <v>1.2185749999999997</v>
      </c>
    </row>
    <row r="134" spans="1:9" ht="16.5" outlineLevel="1" thickTop="1" thickBot="1" x14ac:dyDescent="0.3"/>
    <row r="135" spans="1:9" ht="31.5" customHeight="1" thickTop="1" thickBot="1" x14ac:dyDescent="0.35">
      <c r="A135" s="6">
        <v>16</v>
      </c>
      <c r="B135" s="34" t="s">
        <v>61</v>
      </c>
      <c r="C135" s="34"/>
      <c r="D135" s="34"/>
      <c r="E135" s="34"/>
      <c r="F135" s="34"/>
      <c r="G135" s="34"/>
      <c r="H135" s="19">
        <f>ROUNDUP(G143,0)</f>
        <v>1</v>
      </c>
      <c r="I135" s="7" t="s">
        <v>40</v>
      </c>
    </row>
    <row r="136" spans="1:9" ht="57" customHeight="1" outlineLevel="1" thickTop="1" x14ac:dyDescent="0.25">
      <c r="B136" s="35" t="s">
        <v>32</v>
      </c>
      <c r="C136" s="35"/>
      <c r="D136" s="3" t="s">
        <v>41</v>
      </c>
      <c r="E136" s="3" t="s">
        <v>42</v>
      </c>
      <c r="F136" s="3" t="s">
        <v>43</v>
      </c>
      <c r="G136" s="3" t="s">
        <v>44</v>
      </c>
    </row>
    <row r="137" spans="1:9" outlineLevel="1" x14ac:dyDescent="0.25">
      <c r="B137" s="4" t="s">
        <v>33</v>
      </c>
      <c r="C137" s="9" t="str">
        <f>Критерии!$B$5</f>
        <v xml:space="preserve">общ брой на населението </v>
      </c>
      <c r="D137" s="4">
        <v>0.05</v>
      </c>
      <c r="E137" s="12">
        <v>0.25</v>
      </c>
      <c r="F137" s="13">
        <f>Критерии!$C$5</f>
        <v>4903</v>
      </c>
      <c r="G137" s="11">
        <f>D137/1000*E137*F137</f>
        <v>6.1287500000000002E-2</v>
      </c>
    </row>
    <row r="138" spans="1:9" ht="17.25" customHeight="1" outlineLevel="1" x14ac:dyDescent="0.25">
      <c r="B138" s="4" t="s">
        <v>34</v>
      </c>
      <c r="C138" s="9" t="str">
        <f>Критерии!$B$6</f>
        <v xml:space="preserve">общ брой на пълнолетните лица </v>
      </c>
      <c r="D138" s="4">
        <v>0.06</v>
      </c>
      <c r="E138" s="12">
        <v>0.25</v>
      </c>
      <c r="F138" s="13">
        <f>Критерии!$C$6</f>
        <v>4368</v>
      </c>
      <c r="G138" s="11">
        <f t="shared" ref="G138:G140" si="20">D138/1000*E138*F138</f>
        <v>6.5519999999999995E-2</v>
      </c>
    </row>
    <row r="139" spans="1:9" ht="30.75" customHeight="1" outlineLevel="1" x14ac:dyDescent="0.25">
      <c r="B139" s="4" t="s">
        <v>35</v>
      </c>
      <c r="C139" s="9" t="str">
        <f>Критерии!$B$9</f>
        <v xml:space="preserve">общ брой на пълнолетните лица с трайни увреждания </v>
      </c>
      <c r="D139" s="4">
        <v>0.8</v>
      </c>
      <c r="E139" s="12">
        <v>0.25</v>
      </c>
      <c r="F139" s="13">
        <f>Критерии!$C$9</f>
        <v>434</v>
      </c>
      <c r="G139" s="11">
        <f t="shared" si="20"/>
        <v>8.6800000000000002E-2</v>
      </c>
    </row>
    <row r="140" spans="1:9" ht="30" outlineLevel="1" x14ac:dyDescent="0.25">
      <c r="B140" s="4" t="s">
        <v>36</v>
      </c>
      <c r="C140" s="9" t="str">
        <f>Критерии!$B$25</f>
        <v>общ брой на пълнолетните лица със сетивни увреждания</v>
      </c>
      <c r="D140" s="4">
        <v>35</v>
      </c>
      <c r="E140" s="12">
        <v>0.25</v>
      </c>
      <c r="F140" s="13">
        <f>Критерии!$C$25</f>
        <v>46</v>
      </c>
      <c r="G140" s="11">
        <f t="shared" si="20"/>
        <v>0.40250000000000002</v>
      </c>
    </row>
    <row r="141" spans="1:9" outlineLevel="1" x14ac:dyDescent="0.25">
      <c r="B141" s="39" t="s">
        <v>37</v>
      </c>
      <c r="C141" s="41" t="s">
        <v>57</v>
      </c>
      <c r="D141" s="42"/>
      <c r="E141" s="42"/>
      <c r="F141" s="43"/>
      <c r="G141" s="11"/>
    </row>
    <row r="142" spans="1:9" ht="59.25" customHeight="1" outlineLevel="1" thickBot="1" x14ac:dyDescent="0.3">
      <c r="B142" s="40"/>
      <c r="C142" s="21" t="str">
        <f>Критерии!$B$26</f>
        <v>брой на пълнолетните лица със сетивни увреждания в невъзможност за самообслужване, живеещи в домашна среда</v>
      </c>
      <c r="D142" s="22">
        <v>17</v>
      </c>
      <c r="E142" s="23">
        <v>1</v>
      </c>
      <c r="F142" s="13">
        <f>Критерии!$C$26</f>
        <v>3</v>
      </c>
      <c r="G142" s="11">
        <f t="shared" ref="G142" si="21">D142/1000*E142*F142</f>
        <v>5.1000000000000004E-2</v>
      </c>
    </row>
    <row r="143" spans="1:9" ht="30" customHeight="1" outlineLevel="1" thickTop="1" thickBot="1" x14ac:dyDescent="0.3">
      <c r="E143" s="36" t="s">
        <v>39</v>
      </c>
      <c r="F143" s="37"/>
      <c r="G143" s="20">
        <f>SUM(G137:G142)</f>
        <v>0.66710750000000008</v>
      </c>
    </row>
    <row r="144" spans="1:9" ht="16.5" outlineLevel="1" thickTop="1" thickBot="1" x14ac:dyDescent="0.3"/>
    <row r="145" spans="1:9" ht="31.5" customHeight="1" thickTop="1" thickBot="1" x14ac:dyDescent="0.35">
      <c r="A145" s="6">
        <v>17</v>
      </c>
      <c r="B145" s="34" t="s">
        <v>62</v>
      </c>
      <c r="C145" s="34"/>
      <c r="D145" s="34"/>
      <c r="E145" s="34"/>
      <c r="F145" s="34"/>
      <c r="G145" s="34"/>
      <c r="H145" s="19">
        <f>ROUNDUP(G152,0)</f>
        <v>11</v>
      </c>
      <c r="I145" s="7" t="s">
        <v>40</v>
      </c>
    </row>
    <row r="146" spans="1:9" ht="57" customHeight="1" outlineLevel="1" thickTop="1" x14ac:dyDescent="0.25">
      <c r="B146" s="35" t="s">
        <v>32</v>
      </c>
      <c r="C146" s="35"/>
      <c r="D146" s="3" t="s">
        <v>41</v>
      </c>
      <c r="E146" s="3" t="s">
        <v>42</v>
      </c>
      <c r="F146" s="3" t="s">
        <v>43</v>
      </c>
      <c r="G146" s="3" t="s">
        <v>44</v>
      </c>
    </row>
    <row r="147" spans="1:9" outlineLevel="1" x14ac:dyDescent="0.25">
      <c r="B147" s="4" t="s">
        <v>33</v>
      </c>
      <c r="C147" s="9" t="str">
        <f>Критерии!$B$5</f>
        <v xml:space="preserve">общ брой на населението </v>
      </c>
      <c r="D147" s="4">
        <v>1</v>
      </c>
      <c r="E147" s="12">
        <v>0.3</v>
      </c>
      <c r="F147" s="13">
        <f>Критерии!$C$5</f>
        <v>4903</v>
      </c>
      <c r="G147" s="11">
        <f>D147/1000*E147*F147</f>
        <v>1.4708999999999999</v>
      </c>
    </row>
    <row r="148" spans="1:9" ht="17.25" customHeight="1" outlineLevel="1" x14ac:dyDescent="0.25">
      <c r="B148" s="4" t="s">
        <v>34</v>
      </c>
      <c r="C148" s="9" t="str">
        <f>Критерии!$B$6</f>
        <v xml:space="preserve">общ брой на пълнолетните лица </v>
      </c>
      <c r="D148" s="4">
        <v>1.2</v>
      </c>
      <c r="E148" s="12">
        <v>0.3</v>
      </c>
      <c r="F148" s="13">
        <f>Критерии!$C$6</f>
        <v>4368</v>
      </c>
      <c r="G148" s="11">
        <f t="shared" ref="G148:G149" si="22">D148/1000*E148*F148</f>
        <v>1.5724799999999999</v>
      </c>
    </row>
    <row r="149" spans="1:9" ht="30.75" customHeight="1" outlineLevel="1" x14ac:dyDescent="0.25">
      <c r="B149" s="4" t="s">
        <v>35</v>
      </c>
      <c r="C149" s="9" t="str">
        <f>Критерии!$B$27</f>
        <v>брой на лицата в надтрудоспособна възраст без увреждания</v>
      </c>
      <c r="D149" s="4">
        <v>8</v>
      </c>
      <c r="E149" s="12">
        <v>0.4</v>
      </c>
      <c r="F149" s="13">
        <f>Критерии!$C$27</f>
        <v>1455</v>
      </c>
      <c r="G149" s="11">
        <f t="shared" si="22"/>
        <v>4.6560000000000006</v>
      </c>
    </row>
    <row r="150" spans="1:9" outlineLevel="1" x14ac:dyDescent="0.25">
      <c r="B150" s="39" t="s">
        <v>36</v>
      </c>
      <c r="C150" s="41" t="s">
        <v>57</v>
      </c>
      <c r="D150" s="42"/>
      <c r="E150" s="42"/>
      <c r="F150" s="43"/>
      <c r="G150" s="11"/>
    </row>
    <row r="151" spans="1:9" ht="59.25" customHeight="1" outlineLevel="1" thickBot="1" x14ac:dyDescent="0.3">
      <c r="B151" s="40"/>
      <c r="C151" s="21" t="str">
        <f>Критерии!$B$28</f>
        <v>брой на лицата в надтрудоспособна възраст без увреждания в невъзможност за самообслужване, живеещи в домашна среда</v>
      </c>
      <c r="D151" s="22">
        <v>8</v>
      </c>
      <c r="E151" s="23">
        <v>1</v>
      </c>
      <c r="F151" s="13">
        <f>Критерии!$C$28</f>
        <v>296</v>
      </c>
      <c r="G151" s="11">
        <f t="shared" ref="G151" si="23">D151/1000*E151*F151</f>
        <v>2.3679999999999999</v>
      </c>
    </row>
    <row r="152" spans="1:9" ht="30" customHeight="1" outlineLevel="1" thickTop="1" thickBot="1" x14ac:dyDescent="0.3">
      <c r="E152" s="36" t="s">
        <v>39</v>
      </c>
      <c r="F152" s="37"/>
      <c r="G152" s="20">
        <f>SUM(G147:G151)</f>
        <v>10.06738</v>
      </c>
    </row>
    <row r="153" spans="1:9" ht="16.5" outlineLevel="1" thickTop="1" thickBot="1" x14ac:dyDescent="0.3"/>
    <row r="154" spans="1:9" ht="46.5" customHeight="1" thickTop="1" thickBot="1" x14ac:dyDescent="0.35">
      <c r="A154" s="6">
        <v>18</v>
      </c>
      <c r="B154" s="34" t="s">
        <v>63</v>
      </c>
      <c r="C154" s="34"/>
      <c r="D154" s="34"/>
      <c r="E154" s="34"/>
      <c r="F154" s="34"/>
      <c r="G154" s="34"/>
      <c r="H154" s="19">
        <f>ROUNDUP(G161,0)</f>
        <v>1</v>
      </c>
      <c r="I154" s="7" t="s">
        <v>40</v>
      </c>
    </row>
    <row r="155" spans="1:9" ht="57" customHeight="1" outlineLevel="1" thickTop="1" x14ac:dyDescent="0.25">
      <c r="B155" s="35" t="s">
        <v>32</v>
      </c>
      <c r="C155" s="35"/>
      <c r="D155" s="3" t="s">
        <v>41</v>
      </c>
      <c r="E155" s="3" t="s">
        <v>42</v>
      </c>
      <c r="F155" s="3" t="s">
        <v>43</v>
      </c>
      <c r="G155" s="3" t="s">
        <v>44</v>
      </c>
    </row>
    <row r="156" spans="1:9" outlineLevel="1" x14ac:dyDescent="0.25">
      <c r="B156" s="4" t="s">
        <v>33</v>
      </c>
      <c r="C156" s="9" t="str">
        <f>Критерии!$B$5</f>
        <v xml:space="preserve">общ брой на населението </v>
      </c>
      <c r="D156" s="4">
        <v>0.04</v>
      </c>
      <c r="E156" s="12">
        <v>0.2</v>
      </c>
      <c r="F156" s="13">
        <f>Критерии!$C$5</f>
        <v>4903</v>
      </c>
      <c r="G156" s="11">
        <f>D156/1000*E156*F156</f>
        <v>3.9224000000000009E-2</v>
      </c>
    </row>
    <row r="157" spans="1:9" ht="27.75" customHeight="1" outlineLevel="1" x14ac:dyDescent="0.25">
      <c r="B157" s="4" t="s">
        <v>34</v>
      </c>
      <c r="C157" s="9" t="str">
        <f>Критерии!$B$7</f>
        <v xml:space="preserve">общ брой на децата до 18-годишна възраст </v>
      </c>
      <c r="D157" s="4">
        <v>0.25</v>
      </c>
      <c r="E157" s="12">
        <v>0.3</v>
      </c>
      <c r="F157" s="13">
        <f>Критерии!$C$7</f>
        <v>611</v>
      </c>
      <c r="G157" s="11">
        <f t="shared" ref="G157:G158" si="24">D157/1000*E157*F157</f>
        <v>4.5824999999999998E-2</v>
      </c>
    </row>
    <row r="158" spans="1:9" ht="30.75" customHeight="1" outlineLevel="1" x14ac:dyDescent="0.25">
      <c r="B158" s="4" t="s">
        <v>35</v>
      </c>
      <c r="C158" s="9" t="str">
        <f>Критерии!$B$10</f>
        <v xml:space="preserve">общ брой на децата с трайни увреждания до 18-годишна възраст </v>
      </c>
      <c r="D158" s="4">
        <v>10</v>
      </c>
      <c r="E158" s="12">
        <v>0.5</v>
      </c>
      <c r="F158" s="13">
        <f>Критерии!$C$10</f>
        <v>10</v>
      </c>
      <c r="G158" s="11">
        <f t="shared" si="24"/>
        <v>0.05</v>
      </c>
    </row>
    <row r="159" spans="1:9" outlineLevel="1" x14ac:dyDescent="0.25">
      <c r="B159" s="39" t="s">
        <v>36</v>
      </c>
      <c r="C159" s="41" t="s">
        <v>57</v>
      </c>
      <c r="D159" s="42"/>
      <c r="E159" s="42"/>
      <c r="F159" s="43"/>
      <c r="G159" s="11"/>
    </row>
    <row r="160" spans="1:9" ht="32.25" customHeight="1" outlineLevel="1" thickBot="1" x14ac:dyDescent="0.3">
      <c r="B160" s="40"/>
      <c r="C160" s="21" t="str">
        <f>Критерии!$B$29</f>
        <v>брой на живеещите в домашна среда деца с трайни увреждания</v>
      </c>
      <c r="D160" s="22">
        <v>1</v>
      </c>
      <c r="E160" s="23">
        <v>1</v>
      </c>
      <c r="F160" s="13">
        <f>Критерии!$C$29</f>
        <v>10</v>
      </c>
      <c r="G160" s="11">
        <f t="shared" ref="G160" si="25">D160/1000*E160*F160</f>
        <v>0.01</v>
      </c>
    </row>
    <row r="161" spans="1:9" ht="30" customHeight="1" outlineLevel="1" thickTop="1" thickBot="1" x14ac:dyDescent="0.3">
      <c r="E161" s="36" t="s">
        <v>39</v>
      </c>
      <c r="F161" s="37"/>
      <c r="G161" s="20">
        <f>SUM(G156:G160)</f>
        <v>0.14504900000000004</v>
      </c>
    </row>
    <row r="162" spans="1:9" ht="16.5" outlineLevel="1" thickTop="1" thickBot="1" x14ac:dyDescent="0.3"/>
    <row r="163" spans="1:9" ht="46.5" customHeight="1" thickTop="1" thickBot="1" x14ac:dyDescent="0.35">
      <c r="A163" s="6">
        <v>19</v>
      </c>
      <c r="B163" s="34" t="s">
        <v>64</v>
      </c>
      <c r="C163" s="34"/>
      <c r="D163" s="34"/>
      <c r="E163" s="34"/>
      <c r="F163" s="34"/>
      <c r="G163" s="34"/>
      <c r="H163" s="19">
        <f>ROUNDUP(G170,0)</f>
        <v>2</v>
      </c>
      <c r="I163" s="7" t="s">
        <v>40</v>
      </c>
    </row>
    <row r="164" spans="1:9" ht="57" customHeight="1" outlineLevel="1" thickTop="1" x14ac:dyDescent="0.25">
      <c r="B164" s="35" t="s">
        <v>32</v>
      </c>
      <c r="C164" s="35"/>
      <c r="D164" s="3" t="s">
        <v>41</v>
      </c>
      <c r="E164" s="3" t="s">
        <v>42</v>
      </c>
      <c r="F164" s="3" t="s">
        <v>43</v>
      </c>
      <c r="G164" s="3" t="s">
        <v>44</v>
      </c>
    </row>
    <row r="165" spans="1:9" outlineLevel="1" x14ac:dyDescent="0.25">
      <c r="B165" s="4" t="s">
        <v>33</v>
      </c>
      <c r="C165" s="9" t="str">
        <f>Критерии!$B$5</f>
        <v xml:space="preserve">общ брой на населението </v>
      </c>
      <c r="D165" s="4">
        <v>0.1</v>
      </c>
      <c r="E165" s="12">
        <v>0.2</v>
      </c>
      <c r="F165" s="13">
        <f>Критерии!$C$5</f>
        <v>4903</v>
      </c>
      <c r="G165" s="11">
        <f>D165/1000*E165*F165</f>
        <v>9.8060000000000008E-2</v>
      </c>
    </row>
    <row r="166" spans="1:9" ht="27.75" customHeight="1" outlineLevel="1" x14ac:dyDescent="0.25">
      <c r="B166" s="4" t="s">
        <v>34</v>
      </c>
      <c r="C166" s="9" t="str">
        <f>Критерии!$B$6</f>
        <v xml:space="preserve">общ брой на пълнолетните лица </v>
      </c>
      <c r="D166" s="4">
        <v>0.1</v>
      </c>
      <c r="E166" s="12">
        <v>0.3</v>
      </c>
      <c r="F166" s="13">
        <f>Критерии!$C$6</f>
        <v>4368</v>
      </c>
      <c r="G166" s="11">
        <f t="shared" ref="G166:G167" si="26">D166/1000*E166*F166</f>
        <v>0.13103999999999999</v>
      </c>
    </row>
    <row r="167" spans="1:9" ht="44.25" customHeight="1" outlineLevel="1" x14ac:dyDescent="0.25">
      <c r="B167" s="4" t="s">
        <v>35</v>
      </c>
      <c r="C167" s="9" t="str">
        <f>Критерии!$B$30</f>
        <v>общ брой на пълнолетните лица с трайни увреждания с определена чужда помощ</v>
      </c>
      <c r="D167" s="4">
        <v>14.5</v>
      </c>
      <c r="E167" s="12">
        <v>0.5</v>
      </c>
      <c r="F167" s="13">
        <f>Критерии!$C$30</f>
        <v>34</v>
      </c>
      <c r="G167" s="11">
        <f t="shared" si="26"/>
        <v>0.24650000000000002</v>
      </c>
    </row>
    <row r="168" spans="1:9" outlineLevel="1" x14ac:dyDescent="0.25">
      <c r="B168" s="39" t="s">
        <v>36</v>
      </c>
      <c r="C168" s="41" t="s">
        <v>57</v>
      </c>
      <c r="D168" s="42"/>
      <c r="E168" s="42"/>
      <c r="F168" s="43"/>
      <c r="G168" s="11"/>
    </row>
    <row r="169" spans="1:9" ht="46.5" customHeight="1" outlineLevel="1" thickBot="1" x14ac:dyDescent="0.3">
      <c r="B169" s="40"/>
      <c r="C169" s="21" t="str">
        <f>Критерии!$B$31</f>
        <v>брой на живеещите в домашна среда пълнолетни лица с трайни увреждания с определена чужда помощ</v>
      </c>
      <c r="D169" s="22">
        <v>16</v>
      </c>
      <c r="E169" s="23">
        <v>1</v>
      </c>
      <c r="F169" s="13">
        <f>Критерии!$C$31</f>
        <v>34</v>
      </c>
      <c r="G169" s="11">
        <f t="shared" ref="G169" si="27">D169/1000*E169*F169</f>
        <v>0.54400000000000004</v>
      </c>
    </row>
    <row r="170" spans="1:9" ht="30" customHeight="1" outlineLevel="1" thickTop="1" thickBot="1" x14ac:dyDescent="0.3">
      <c r="E170" s="36" t="s">
        <v>39</v>
      </c>
      <c r="F170" s="37"/>
      <c r="G170" s="20">
        <f>SUM(G165:G169)</f>
        <v>1.0196000000000001</v>
      </c>
    </row>
    <row r="171" spans="1:9" ht="16.5" outlineLevel="1" thickTop="1" thickBot="1" x14ac:dyDescent="0.3"/>
    <row r="172" spans="1:9" ht="46.5" customHeight="1" thickTop="1" thickBot="1" x14ac:dyDescent="0.35">
      <c r="A172" s="6">
        <v>20</v>
      </c>
      <c r="B172" s="34" t="s">
        <v>65</v>
      </c>
      <c r="C172" s="34"/>
      <c r="D172" s="34"/>
      <c r="E172" s="34"/>
      <c r="F172" s="34"/>
      <c r="G172" s="34"/>
      <c r="H172" s="19">
        <f>ROUNDUP(G179,0)</f>
        <v>4</v>
      </c>
      <c r="I172" s="7" t="s">
        <v>40</v>
      </c>
    </row>
    <row r="173" spans="1:9" ht="57" customHeight="1" outlineLevel="1" thickTop="1" x14ac:dyDescent="0.25">
      <c r="B173" s="35" t="s">
        <v>32</v>
      </c>
      <c r="C173" s="35"/>
      <c r="D173" s="3" t="s">
        <v>41</v>
      </c>
      <c r="E173" s="3" t="s">
        <v>42</v>
      </c>
      <c r="F173" s="3" t="s">
        <v>43</v>
      </c>
      <c r="G173" s="3" t="s">
        <v>44</v>
      </c>
    </row>
    <row r="174" spans="1:9" outlineLevel="1" x14ac:dyDescent="0.25">
      <c r="B174" s="4" t="s">
        <v>33</v>
      </c>
      <c r="C174" s="9" t="str">
        <f>Критерии!$B$5</f>
        <v xml:space="preserve">общ брой на населението </v>
      </c>
      <c r="D174" s="4">
        <v>0.05</v>
      </c>
      <c r="E174" s="12">
        <v>0.2</v>
      </c>
      <c r="F174" s="13">
        <f>Критерии!$C$5</f>
        <v>4903</v>
      </c>
      <c r="G174" s="11">
        <f>D174/1000*E174*F174</f>
        <v>4.9030000000000004E-2</v>
      </c>
    </row>
    <row r="175" spans="1:9" ht="27.75" customHeight="1" outlineLevel="1" x14ac:dyDescent="0.25">
      <c r="B175" s="4" t="s">
        <v>34</v>
      </c>
      <c r="C175" s="9" t="str">
        <f>Критерии!$B$8</f>
        <v xml:space="preserve">общ брой на лицата в надтрудоспособна възраст </v>
      </c>
      <c r="D175" s="4">
        <v>0.3</v>
      </c>
      <c r="E175" s="12">
        <v>0.3</v>
      </c>
      <c r="F175" s="13">
        <f>Критерии!$C$8</f>
        <v>1706</v>
      </c>
      <c r="G175" s="11">
        <f t="shared" ref="G175:G176" si="28">D175/1000*E175*F175</f>
        <v>0.15353999999999998</v>
      </c>
    </row>
    <row r="176" spans="1:9" ht="44.25" customHeight="1" outlineLevel="1" x14ac:dyDescent="0.25">
      <c r="B176" s="4" t="s">
        <v>35</v>
      </c>
      <c r="C176" s="9" t="str">
        <f>Критерии!$B$32</f>
        <v>общ брой на лицата в надтрудоспособна възраст в невъзможност за самообслужване</v>
      </c>
      <c r="D176" s="4">
        <v>5</v>
      </c>
      <c r="E176" s="12">
        <v>0.5</v>
      </c>
      <c r="F176" s="13">
        <f>Критерии!$C$32</f>
        <v>385</v>
      </c>
      <c r="G176" s="11">
        <f t="shared" si="28"/>
        <v>0.96250000000000002</v>
      </c>
    </row>
    <row r="177" spans="1:9" outlineLevel="1" x14ac:dyDescent="0.25">
      <c r="B177" s="39" t="s">
        <v>36</v>
      </c>
      <c r="C177" s="41" t="s">
        <v>57</v>
      </c>
      <c r="D177" s="42"/>
      <c r="E177" s="42"/>
      <c r="F177" s="43"/>
      <c r="G177" s="11"/>
    </row>
    <row r="178" spans="1:9" ht="46.5" customHeight="1" outlineLevel="1" thickBot="1" x14ac:dyDescent="0.3">
      <c r="B178" s="40"/>
      <c r="C178" s="21" t="str">
        <f>Критерии!$B$33</f>
        <v>брой на живеещите в домашна среда лица в надтрудоспособна възраст в невъзможност за самообслужване</v>
      </c>
      <c r="D178" s="22">
        <v>5</v>
      </c>
      <c r="E178" s="23">
        <v>1</v>
      </c>
      <c r="F178" s="13">
        <f>Критерии!$C$33</f>
        <v>379</v>
      </c>
      <c r="G178" s="11">
        <f t="shared" ref="G178" si="29">D178/1000*E178*F178</f>
        <v>1.895</v>
      </c>
    </row>
    <row r="179" spans="1:9" ht="30" customHeight="1" outlineLevel="1" thickTop="1" thickBot="1" x14ac:dyDescent="0.3">
      <c r="E179" s="36" t="s">
        <v>39</v>
      </c>
      <c r="F179" s="37"/>
      <c r="G179" s="20">
        <f>SUM(G174:G178)</f>
        <v>3.0600700000000001</v>
      </c>
    </row>
    <row r="180" spans="1:9" ht="16.5" outlineLevel="1" thickTop="1" thickBot="1" x14ac:dyDescent="0.3"/>
    <row r="181" spans="1:9" ht="31.5" customHeight="1" thickTop="1" thickBot="1" x14ac:dyDescent="0.35">
      <c r="A181" s="6">
        <v>21</v>
      </c>
      <c r="B181" s="34" t="s">
        <v>66</v>
      </c>
      <c r="C181" s="34"/>
      <c r="D181" s="34"/>
      <c r="E181" s="34"/>
      <c r="F181" s="34"/>
      <c r="G181" s="34"/>
      <c r="H181" s="19">
        <f>ROUNDUP(G185,0)</f>
        <v>1</v>
      </c>
      <c r="I181" s="7" t="s">
        <v>40</v>
      </c>
    </row>
    <row r="182" spans="1:9" ht="57" customHeight="1" outlineLevel="1" thickTop="1" x14ac:dyDescent="0.25">
      <c r="B182" s="35" t="s">
        <v>32</v>
      </c>
      <c r="C182" s="35"/>
      <c r="D182" s="3" t="s">
        <v>41</v>
      </c>
      <c r="E182" s="3" t="s">
        <v>42</v>
      </c>
      <c r="F182" s="3" t="s">
        <v>43</v>
      </c>
      <c r="G182" s="3" t="s">
        <v>44</v>
      </c>
    </row>
    <row r="183" spans="1:9" outlineLevel="1" x14ac:dyDescent="0.25">
      <c r="B183" s="4" t="s">
        <v>33</v>
      </c>
      <c r="C183" s="9" t="str">
        <f>Критерии!$B$5</f>
        <v xml:space="preserve">общ брой на населението </v>
      </c>
      <c r="D183" s="4">
        <v>0.05</v>
      </c>
      <c r="E183" s="12">
        <v>0.5</v>
      </c>
      <c r="F183" s="13">
        <f>Критерии!$C$5</f>
        <v>4903</v>
      </c>
      <c r="G183" s="11">
        <f>D183/1000*E183*F183</f>
        <v>0.122575</v>
      </c>
    </row>
    <row r="184" spans="1:9" ht="15.75" outlineLevel="1" thickBot="1" x14ac:dyDescent="0.3">
      <c r="B184" s="4" t="s">
        <v>34</v>
      </c>
      <c r="C184" s="9" t="str">
        <f>Критерии!$B$6</f>
        <v xml:space="preserve">общ брой на пълнолетните лица </v>
      </c>
      <c r="D184" s="4">
        <v>0.06</v>
      </c>
      <c r="E184" s="12">
        <v>0.5</v>
      </c>
      <c r="F184" s="13">
        <f>Критерии!$C$6</f>
        <v>4368</v>
      </c>
      <c r="G184" s="11">
        <f t="shared" ref="G184" si="30">D184/1000*E184*F184</f>
        <v>0.13103999999999999</v>
      </c>
    </row>
    <row r="185" spans="1:9" ht="30" customHeight="1" outlineLevel="1" thickTop="1" thickBot="1" x14ac:dyDescent="0.3">
      <c r="E185" s="36" t="s">
        <v>39</v>
      </c>
      <c r="F185" s="37"/>
      <c r="G185" s="20">
        <f>SUM(G183:G184)</f>
        <v>0.25361499999999998</v>
      </c>
    </row>
    <row r="186" spans="1:9" ht="16.5" outlineLevel="1" thickTop="1" thickBot="1" x14ac:dyDescent="0.3"/>
    <row r="187" spans="1:9" ht="31.5" customHeight="1" thickTop="1" thickBot="1" x14ac:dyDescent="0.35">
      <c r="A187" s="6">
        <v>22</v>
      </c>
      <c r="B187" s="34" t="s">
        <v>67</v>
      </c>
      <c r="C187" s="34"/>
      <c r="D187" s="34"/>
      <c r="E187" s="34"/>
      <c r="F187" s="34"/>
      <c r="G187" s="34"/>
      <c r="H187" s="19">
        <f>ROUNDUP(G192,0)</f>
        <v>1</v>
      </c>
      <c r="I187" s="7" t="s">
        <v>40</v>
      </c>
    </row>
    <row r="188" spans="1:9" ht="57" customHeight="1" outlineLevel="1" thickTop="1" x14ac:dyDescent="0.25">
      <c r="B188" s="35" t="s">
        <v>32</v>
      </c>
      <c r="C188" s="35"/>
      <c r="D188" s="3" t="s">
        <v>41</v>
      </c>
      <c r="E188" s="3" t="s">
        <v>42</v>
      </c>
      <c r="F188" s="3" t="s">
        <v>43</v>
      </c>
      <c r="G188" s="3" t="s">
        <v>44</v>
      </c>
    </row>
    <row r="189" spans="1:9" outlineLevel="1" x14ac:dyDescent="0.25">
      <c r="B189" s="4" t="s">
        <v>33</v>
      </c>
      <c r="C189" s="9" t="str">
        <f>Критерии!$B$5</f>
        <v xml:space="preserve">общ брой на населението </v>
      </c>
      <c r="D189" s="4">
        <v>0.1</v>
      </c>
      <c r="E189" s="12">
        <v>0.3</v>
      </c>
      <c r="F189" s="13">
        <f>Критерии!$C$5</f>
        <v>4903</v>
      </c>
      <c r="G189" s="11">
        <f>D189/1000*E189*F189</f>
        <v>0.14709</v>
      </c>
    </row>
    <row r="190" spans="1:9" outlineLevel="1" x14ac:dyDescent="0.25">
      <c r="B190" s="4" t="s">
        <v>34</v>
      </c>
      <c r="C190" s="9" t="str">
        <f>Критерии!$B$6</f>
        <v xml:space="preserve">общ брой на пълнолетните лица </v>
      </c>
      <c r="D190" s="4">
        <v>0.1</v>
      </c>
      <c r="E190" s="12">
        <v>0.35</v>
      </c>
      <c r="F190" s="13">
        <f>Критерии!$C$6</f>
        <v>4368</v>
      </c>
      <c r="G190" s="11">
        <f t="shared" ref="G190:G191" si="31">D190/1000*E190*F190</f>
        <v>0.15287999999999999</v>
      </c>
    </row>
    <row r="191" spans="1:9" ht="30.75" outlineLevel="1" thickBot="1" x14ac:dyDescent="0.3">
      <c r="B191" s="4" t="s">
        <v>35</v>
      </c>
      <c r="C191" s="9" t="str">
        <f>Критерии!$B$7</f>
        <v xml:space="preserve">общ брой на децата до 18-годишна възраст </v>
      </c>
      <c r="D191" s="4">
        <v>0.35</v>
      </c>
      <c r="E191" s="12">
        <v>0.35</v>
      </c>
      <c r="F191" s="13">
        <f>Критерии!$C$7</f>
        <v>611</v>
      </c>
      <c r="G191" s="11">
        <f t="shared" si="31"/>
        <v>7.4847499999999997E-2</v>
      </c>
    </row>
    <row r="192" spans="1:9" ht="30" customHeight="1" outlineLevel="1" thickTop="1" thickBot="1" x14ac:dyDescent="0.3">
      <c r="E192" s="36" t="s">
        <v>39</v>
      </c>
      <c r="F192" s="37"/>
      <c r="G192" s="20">
        <f>SUM(G189:G191)</f>
        <v>0.37481749999999997</v>
      </c>
    </row>
    <row r="193" spans="1:9" ht="16.5" outlineLevel="1" thickTop="1" thickBot="1" x14ac:dyDescent="0.3"/>
    <row r="194" spans="1:9" ht="46.5" customHeight="1" thickTop="1" thickBot="1" x14ac:dyDescent="0.35">
      <c r="A194" s="6">
        <v>23</v>
      </c>
      <c r="B194" s="34" t="s">
        <v>68</v>
      </c>
      <c r="C194" s="34"/>
      <c r="D194" s="34"/>
      <c r="E194" s="34"/>
      <c r="F194" s="34"/>
      <c r="G194" s="34"/>
      <c r="H194" s="19">
        <f>ROUNDUP(G198,0)</f>
        <v>1</v>
      </c>
      <c r="I194" s="7" t="s">
        <v>40</v>
      </c>
    </row>
    <row r="195" spans="1:9" ht="57" customHeight="1" outlineLevel="1" thickTop="1" x14ac:dyDescent="0.25">
      <c r="B195" s="35" t="s">
        <v>32</v>
      </c>
      <c r="C195" s="35"/>
      <c r="D195" s="3" t="s">
        <v>41</v>
      </c>
      <c r="E195" s="3" t="s">
        <v>42</v>
      </c>
      <c r="F195" s="3" t="s">
        <v>43</v>
      </c>
      <c r="G195" s="3" t="s">
        <v>44</v>
      </c>
    </row>
    <row r="196" spans="1:9" outlineLevel="1" x14ac:dyDescent="0.25">
      <c r="B196" s="4" t="s">
        <v>33</v>
      </c>
      <c r="C196" s="9" t="str">
        <f>Критерии!$B$5</f>
        <v xml:space="preserve">общ брой на населението </v>
      </c>
      <c r="D196" s="4">
        <v>0.1</v>
      </c>
      <c r="E196" s="12">
        <v>0.5</v>
      </c>
      <c r="F196" s="13">
        <f>Критерии!$C$5</f>
        <v>4903</v>
      </c>
      <c r="G196" s="11">
        <f>D196/1000*E196*F196</f>
        <v>0.24515000000000001</v>
      </c>
    </row>
    <row r="197" spans="1:9" ht="28.5" customHeight="1" outlineLevel="1" thickBot="1" x14ac:dyDescent="0.3">
      <c r="B197" s="4" t="s">
        <v>34</v>
      </c>
      <c r="C197" s="9" t="str">
        <f>Критерии!$B$7</f>
        <v xml:space="preserve">общ брой на децата до 18-годишна възраст </v>
      </c>
      <c r="D197" s="4">
        <v>0.2</v>
      </c>
      <c r="E197" s="12">
        <v>0.5</v>
      </c>
      <c r="F197" s="13">
        <f>Критерии!$C$7</f>
        <v>611</v>
      </c>
      <c r="G197" s="11">
        <f t="shared" ref="G197" si="32">D197/1000*E197*F197</f>
        <v>6.1100000000000002E-2</v>
      </c>
    </row>
    <row r="198" spans="1:9" ht="30" customHeight="1" outlineLevel="1" thickTop="1" thickBot="1" x14ac:dyDescent="0.3">
      <c r="E198" s="36" t="s">
        <v>39</v>
      </c>
      <c r="F198" s="37"/>
      <c r="G198" s="20">
        <f>SUM(G196:G197)</f>
        <v>0.30625000000000002</v>
      </c>
    </row>
    <row r="199" spans="1:9" ht="16.5" outlineLevel="1" thickTop="1" thickBot="1" x14ac:dyDescent="0.3"/>
    <row r="200" spans="1:9" ht="46.5" customHeight="1" thickTop="1" thickBot="1" x14ac:dyDescent="0.35">
      <c r="A200" s="6">
        <v>24</v>
      </c>
      <c r="B200" s="34" t="s">
        <v>69</v>
      </c>
      <c r="C200" s="34"/>
      <c r="D200" s="34"/>
      <c r="E200" s="34"/>
      <c r="F200" s="34"/>
      <c r="G200" s="34"/>
      <c r="H200" s="19">
        <f>ROUNDUP(G204,0)</f>
        <v>1</v>
      </c>
      <c r="I200" s="7" t="s">
        <v>40</v>
      </c>
    </row>
    <row r="201" spans="1:9" ht="57" customHeight="1" outlineLevel="1" thickTop="1" x14ac:dyDescent="0.25">
      <c r="B201" s="35" t="s">
        <v>32</v>
      </c>
      <c r="C201" s="35"/>
      <c r="D201" s="3" t="s">
        <v>41</v>
      </c>
      <c r="E201" s="3" t="s">
        <v>42</v>
      </c>
      <c r="F201" s="3" t="s">
        <v>43</v>
      </c>
      <c r="G201" s="3" t="s">
        <v>44</v>
      </c>
    </row>
    <row r="202" spans="1:9" outlineLevel="1" x14ac:dyDescent="0.25">
      <c r="B202" s="4" t="s">
        <v>33</v>
      </c>
      <c r="C202" s="9" t="str">
        <f>Критерии!$B$5</f>
        <v xml:space="preserve">общ брой на населението </v>
      </c>
      <c r="D202" s="4">
        <v>0.1</v>
      </c>
      <c r="E202" s="12">
        <v>0.5</v>
      </c>
      <c r="F202" s="13">
        <f>Критерии!$C$5</f>
        <v>4903</v>
      </c>
      <c r="G202" s="11">
        <f>D202/1000*E202*F202</f>
        <v>0.24515000000000001</v>
      </c>
    </row>
    <row r="203" spans="1:9" ht="15.75" outlineLevel="1" thickBot="1" x14ac:dyDescent="0.3">
      <c r="B203" s="4" t="s">
        <v>34</v>
      </c>
      <c r="C203" s="9" t="str">
        <f>Критерии!$B$6</f>
        <v xml:space="preserve">общ брой на пълнолетните лица </v>
      </c>
      <c r="D203" s="4">
        <v>0.1</v>
      </c>
      <c r="E203" s="12">
        <v>0.5</v>
      </c>
      <c r="F203" s="13">
        <f>Критерии!$C$6</f>
        <v>4368</v>
      </c>
      <c r="G203" s="11">
        <f t="shared" ref="G203" si="33">D203/1000*E203*F203</f>
        <v>0.21840000000000001</v>
      </c>
    </row>
    <row r="204" spans="1:9" ht="30" customHeight="1" outlineLevel="1" thickTop="1" thickBot="1" x14ac:dyDescent="0.3">
      <c r="E204" s="36" t="s">
        <v>39</v>
      </c>
      <c r="F204" s="37"/>
      <c r="G204" s="20">
        <f>SUM(G202:G203)</f>
        <v>0.46355000000000002</v>
      </c>
    </row>
    <row r="205" spans="1:9" ht="15.75" thickTop="1" x14ac:dyDescent="0.25"/>
  </sheetData>
  <sheetProtection algorithmName="SHA-512" hashValue="gxlmknBiy0b5LLsvyXYm/eDrtYW5rgYd93PL8J5dFfzGGwHXwCq6wplCs9WxibFbNopJj8u3p6/Stch2HAsioQ==" saltValue="F8U3dmxhsG0v8US3X+6Ixw==" spinCount="100000" sheet="1" objects="1" scenarios="1" selectLockedCells="1"/>
  <mergeCells count="96">
    <mergeCell ref="E18:F18"/>
    <mergeCell ref="B20:G20"/>
    <mergeCell ref="B21:C21"/>
    <mergeCell ref="E28:F28"/>
    <mergeCell ref="B5:C5"/>
    <mergeCell ref="B4:G4"/>
    <mergeCell ref="E10:F10"/>
    <mergeCell ref="A2:I2"/>
    <mergeCell ref="B12:G12"/>
    <mergeCell ref="B13:C13"/>
    <mergeCell ref="B30:G30"/>
    <mergeCell ref="B31:C31"/>
    <mergeCell ref="E37:F37"/>
    <mergeCell ref="B39:G39"/>
    <mergeCell ref="B40:C40"/>
    <mergeCell ref="E46:F46"/>
    <mergeCell ref="B48:G48"/>
    <mergeCell ref="B49:C49"/>
    <mergeCell ref="E55:F55"/>
    <mergeCell ref="B57:G57"/>
    <mergeCell ref="B58:C58"/>
    <mergeCell ref="E61:F61"/>
    <mergeCell ref="B63:G63"/>
    <mergeCell ref="B64:C64"/>
    <mergeCell ref="E70:F70"/>
    <mergeCell ref="B68:B69"/>
    <mergeCell ref="C68:F68"/>
    <mergeCell ref="B72:G72"/>
    <mergeCell ref="B73:C73"/>
    <mergeCell ref="B77:B78"/>
    <mergeCell ref="C77:F77"/>
    <mergeCell ref="E79:F79"/>
    <mergeCell ref="B81:G81"/>
    <mergeCell ref="B82:C82"/>
    <mergeCell ref="E86:F86"/>
    <mergeCell ref="B88:G88"/>
    <mergeCell ref="B89:C89"/>
    <mergeCell ref="E93:F93"/>
    <mergeCell ref="B95:G95"/>
    <mergeCell ref="B96:C96"/>
    <mergeCell ref="B101:B102"/>
    <mergeCell ref="C101:F101"/>
    <mergeCell ref="E103:F103"/>
    <mergeCell ref="B105:G105"/>
    <mergeCell ref="B106:C106"/>
    <mergeCell ref="B111:B112"/>
    <mergeCell ref="C111:F111"/>
    <mergeCell ref="E113:F113"/>
    <mergeCell ref="B115:G115"/>
    <mergeCell ref="B116:C116"/>
    <mergeCell ref="B121:B122"/>
    <mergeCell ref="C121:F121"/>
    <mergeCell ref="E123:F123"/>
    <mergeCell ref="B125:G125"/>
    <mergeCell ref="B126:C126"/>
    <mergeCell ref="B131:B132"/>
    <mergeCell ref="C131:F131"/>
    <mergeCell ref="E133:F133"/>
    <mergeCell ref="B135:G135"/>
    <mergeCell ref="B136:C136"/>
    <mergeCell ref="B141:B142"/>
    <mergeCell ref="C141:F141"/>
    <mergeCell ref="E143:F143"/>
    <mergeCell ref="B145:G145"/>
    <mergeCell ref="B146:C146"/>
    <mergeCell ref="B150:B151"/>
    <mergeCell ref="C150:F150"/>
    <mergeCell ref="E152:F152"/>
    <mergeCell ref="B154:G154"/>
    <mergeCell ref="B155:C155"/>
    <mergeCell ref="B159:B160"/>
    <mergeCell ref="C159:F159"/>
    <mergeCell ref="B173:C173"/>
    <mergeCell ref="B177:B178"/>
    <mergeCell ref="C177:F177"/>
    <mergeCell ref="E161:F161"/>
    <mergeCell ref="B163:G163"/>
    <mergeCell ref="B164:C164"/>
    <mergeCell ref="B168:B169"/>
    <mergeCell ref="C168:F168"/>
    <mergeCell ref="B200:G200"/>
    <mergeCell ref="B201:C201"/>
    <mergeCell ref="E204:F204"/>
    <mergeCell ref="C1:H1"/>
    <mergeCell ref="B188:C188"/>
    <mergeCell ref="E192:F192"/>
    <mergeCell ref="B194:G194"/>
    <mergeCell ref="B195:C195"/>
    <mergeCell ref="E198:F198"/>
    <mergeCell ref="E179:F179"/>
    <mergeCell ref="B181:G181"/>
    <mergeCell ref="B182:C182"/>
    <mergeCell ref="E185:F185"/>
    <mergeCell ref="B187:G187"/>
    <mergeCell ref="E170:F170"/>
    <mergeCell ref="B172:G172"/>
  </mergeCells>
  <pageMargins left="0.7" right="0.7" top="0.75" bottom="0.75" header="0.3" footer="0.3"/>
  <pageSetup paperSize="9" scale="83" orientation="portrait" r:id="rId1"/>
  <headerFooter>
    <oddFooter>&amp;Rстр. &amp;P от &amp;N</oddFooter>
  </headerFooter>
  <ignoredErrors>
    <ignoredError sqref="C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Критерии</vt:lpstr>
      <vt:lpstr>Карта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Saraliev</dc:creator>
  <cp:lastModifiedBy>Потребител на Windows</cp:lastModifiedBy>
  <cp:lastPrinted>2021-02-24T11:46:46Z</cp:lastPrinted>
  <dcterms:created xsi:type="dcterms:W3CDTF">2021-02-23T08:19:08Z</dcterms:created>
  <dcterms:modified xsi:type="dcterms:W3CDTF">2023-01-25T09:30:52Z</dcterms:modified>
</cp:coreProperties>
</file>