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-doc\BOJINOVA\22. ZOP 2020\3. Публични състезания\ДЕРЕ ПИПЕРКОВО\Версия 3 Пиперково-дере\ПИПЕРКОВО ДЕРЕ - 2 ВЕР\"/>
    </mc:Choice>
  </mc:AlternateContent>
  <bookViews>
    <workbookView xWindow="0" yWindow="0" windowWidth="20490" windowHeight="7650" tabRatio="500"/>
  </bookViews>
  <sheets>
    <sheet name="ПКСС" sheetId="1" r:id="rId1"/>
  </sheets>
  <definedNames>
    <definedName name="_xlnm.Print_Area" localSheetId="0">ПКСС!$A$1:$H$41</definedName>
  </definedNames>
  <calcPr calcId="162913"/>
</workbook>
</file>

<file path=xl/calcChain.xml><?xml version="1.0" encoding="utf-8"?>
<calcChain xmlns="http://schemas.openxmlformats.org/spreadsheetml/2006/main">
  <c r="H35" i="1" l="1"/>
  <c r="B6" i="1"/>
  <c r="C6" i="1"/>
  <c r="D6" i="1"/>
  <c r="E6" i="1"/>
  <c r="G6" i="1" s="1"/>
  <c r="H6" i="1" s="1"/>
  <c r="F7" i="1"/>
  <c r="F8" i="1"/>
  <c r="D12" i="1"/>
  <c r="F20" i="1"/>
  <c r="F24" i="1"/>
  <c r="F26" i="1"/>
  <c r="F27" i="1"/>
  <c r="D28" i="1"/>
  <c r="F28" i="1" s="1"/>
  <c r="D29" i="1"/>
  <c r="D30" i="1"/>
  <c r="D31" i="1"/>
  <c r="D32" i="1"/>
  <c r="D33" i="1"/>
  <c r="F16" i="1"/>
  <c r="F18" i="1"/>
  <c r="F13" i="1"/>
  <c r="F14" i="1"/>
  <c r="F10" i="1"/>
  <c r="F15" i="1"/>
  <c r="F19" i="1"/>
  <c r="F17" i="1"/>
  <c r="F21" i="1" l="1"/>
  <c r="F11" i="1"/>
  <c r="F22" i="1" l="1"/>
  <c r="H36" i="1" l="1"/>
  <c r="H37" i="1"/>
</calcChain>
</file>

<file path=xl/sharedStrings.xml><?xml version="1.0" encoding="utf-8"?>
<sst xmlns="http://schemas.openxmlformats.org/spreadsheetml/2006/main" count="85" uniqueCount="65">
  <si>
    <t>Местонахождение: с. Пиперково, общ. Ценово, обл. Русе</t>
  </si>
  <si>
    <t>Подробна количествена сметка</t>
  </si>
  <si>
    <t>№</t>
  </si>
  <si>
    <t>наименование на работите и указанията на отчетните елементи</t>
  </si>
  <si>
    <t>м/ка</t>
  </si>
  <si>
    <t>един. к-ва</t>
  </si>
  <si>
    <t>брой под. части</t>
  </si>
  <si>
    <t>количество</t>
  </si>
  <si>
    <t>Ед. цена</t>
  </si>
  <si>
    <t>Ст-ст</t>
  </si>
  <si>
    <t>1.</t>
  </si>
  <si>
    <t>Изсичане и изкореняване на дървета ръчно с ф до 45 см</t>
  </si>
  <si>
    <t>бр.</t>
  </si>
  <si>
    <t>2.</t>
  </si>
  <si>
    <t>Изсичане на храсти с моторна резачка</t>
  </si>
  <si>
    <t>100 м2</t>
  </si>
  <si>
    <t>3.</t>
  </si>
  <si>
    <t>Изкоп за корекция напречното сечение на дерето, с багер на самосвал</t>
  </si>
  <si>
    <t>м3</t>
  </si>
  <si>
    <t>Спада не 95,00% мащинен изкоп</t>
  </si>
  <si>
    <t>Остава ръчен изкоп</t>
  </si>
  <si>
    <t>4.</t>
  </si>
  <si>
    <t>Изкоп за направа на подход към дъното на дерето , с багер на самосвал</t>
  </si>
  <si>
    <t>5.</t>
  </si>
  <si>
    <t>Извозване на излишна пръст от корекция на напречното сечение на дерето със самосвал на депо</t>
  </si>
  <si>
    <t>6.</t>
  </si>
  <si>
    <t>Извозване на излишна пръст за направа на подход към дъното на дерето със самосвал на депо до 500 м</t>
  </si>
  <si>
    <t>7.</t>
  </si>
  <si>
    <t xml:space="preserve">Натоварване с багер на самосвал от депо до 500 м на  пръст за обратен насип на подход към дъното на дерето </t>
  </si>
  <si>
    <t>8.</t>
  </si>
  <si>
    <t>Направа на обратен насип за засипване на подходи  към дъното на дерето на пластове от 0,20м, нетрамбовани</t>
  </si>
  <si>
    <t>9.</t>
  </si>
  <si>
    <t xml:space="preserve">Трамбоване на пластове на обратен насипза засипване на подходи  към дъното на дерето на пластове от 0,20м - машинно </t>
  </si>
  <si>
    <t>10.</t>
  </si>
  <si>
    <t>Разриване  с булдозер на земни маси, натрупани по горния ръб на дерето от предходни почиствания</t>
  </si>
  <si>
    <t>11.</t>
  </si>
  <si>
    <t>Машинен изкоп 95,00% от всички изкопи</t>
  </si>
  <si>
    <t>12.</t>
  </si>
  <si>
    <t>Натоварване с багер на транспорт на ръчно изкопани земни маси</t>
  </si>
  <si>
    <t>13.</t>
  </si>
  <si>
    <t>Натоварване ръчно на транспорт на храсти и дървесни отпадъци</t>
  </si>
  <si>
    <t>14.</t>
  </si>
  <si>
    <t xml:space="preserve">Трамбоване с ръчна трамбовка на коригираните участъци от дъното и скатовете на депото </t>
  </si>
  <si>
    <t>м2</t>
  </si>
  <si>
    <t>15.</t>
  </si>
  <si>
    <t>Разриване с булдозер на земни маси с булдозер до 10,00м за подравняване на дъното и скатовете</t>
  </si>
  <si>
    <t>16.</t>
  </si>
  <si>
    <t xml:space="preserve">Демонтаж с кран на съществуващи стоманобетонови панели300/300/20, които препречват дерето </t>
  </si>
  <si>
    <t>17.</t>
  </si>
  <si>
    <t>Натоварване на демонтирани стоманобетонови панели на транспорт</t>
  </si>
  <si>
    <t>18.</t>
  </si>
  <si>
    <t>Извозване на демонтирани панели на сметище, посочено от общ. Ценово</t>
  </si>
  <si>
    <t>т</t>
  </si>
  <si>
    <t>Водочерпене на дере</t>
  </si>
  <si>
    <t>Направа на временна дига, трамбоване и валиране</t>
  </si>
  <si>
    <t>Доставка на фракция за временна дига</t>
  </si>
  <si>
    <t>Разваляне на временна дига и натоварване с багер</t>
  </si>
  <si>
    <t>Извозване на земни маси и фракция на временна дига</t>
  </si>
  <si>
    <t>ОБЩО:</t>
  </si>
  <si>
    <t>Обект: Аварийно възстановяване проводимостта и почистване на отводни канали (дерета) в регулацията на с. Пиперково</t>
  </si>
  <si>
    <t>ДДС 20 %</t>
  </si>
  <si>
    <t>ОБЩА СТОЙНОСТ</t>
  </si>
  <si>
    <t>ИЗГОТВИЛ:</t>
  </si>
  <si>
    <t>Непредвидени разходи 5 %</t>
  </si>
  <si>
    <t>ОБРАЗЕЦ № 4 - КСС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</si>
</sst>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"/>
    <numFmt numFmtId="165" formatCode="##0"/>
  </numFmts>
  <fonts count="7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6" fillId="0" borderId="0" xfId="0" applyFont="1"/>
    <xf numFmtId="0" fontId="2" fillId="0" borderId="0" xfId="0" applyFont="1"/>
    <xf numFmtId="0" fontId="2" fillId="0" borderId="0" xfId="0" applyFont="1" applyBorder="1" applyAlignment="1">
      <alignment horizontal="right"/>
    </xf>
    <xf numFmtId="2" fontId="1" fillId="0" borderId="0" xfId="0" applyNumberFormat="1" applyFont="1"/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2" fontId="2" fillId="0" borderId="3" xfId="0" applyNumberFormat="1" applyFont="1" applyBorder="1"/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2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5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</cellXfs>
  <cellStyles count="1">
    <cellStyle name="Нормален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view="pageBreakPreview" zoomScale="130" zoomScaleNormal="130" zoomScaleSheetLayoutView="130" workbookViewId="0">
      <selection activeCell="A2" sqref="A2:H2"/>
    </sheetView>
  </sheetViews>
  <sheetFormatPr defaultColWidth="9.140625" defaultRowHeight="15" x14ac:dyDescent="0.25"/>
  <cols>
    <col min="1" max="1" width="4.140625" style="1" customWidth="1"/>
    <col min="2" max="2" width="41.42578125" style="1" customWidth="1"/>
    <col min="3" max="3" width="6.85546875" style="1" customWidth="1"/>
    <col min="4" max="5" width="9.140625" style="1" hidden="1" customWidth="1"/>
    <col min="6" max="6" width="10.28515625" style="7" customWidth="1"/>
    <col min="7" max="7" width="10.28515625" style="9" customWidth="1"/>
    <col min="8" max="8" width="10.5703125" style="5" customWidth="1"/>
    <col min="9" max="16384" width="9.140625" style="1"/>
  </cols>
  <sheetData>
    <row r="1" spans="1:8" x14ac:dyDescent="0.25">
      <c r="F1" s="32" t="s">
        <v>64</v>
      </c>
      <c r="G1" s="32"/>
      <c r="H1" s="32"/>
    </row>
    <row r="2" spans="1:8" ht="36" customHeight="1" x14ac:dyDescent="0.25">
      <c r="A2" s="34" t="s">
        <v>59</v>
      </c>
      <c r="B2" s="34"/>
      <c r="C2" s="34"/>
      <c r="D2" s="34"/>
      <c r="E2" s="34"/>
      <c r="F2" s="34"/>
      <c r="G2" s="34"/>
      <c r="H2" s="34"/>
    </row>
    <row r="3" spans="1:8" ht="19.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</row>
    <row r="4" spans="1:8" ht="18.75" customHeight="1" x14ac:dyDescent="0.25">
      <c r="A4" s="36" t="s">
        <v>1</v>
      </c>
      <c r="B4" s="36"/>
      <c r="C4" s="36"/>
      <c r="D4" s="36"/>
      <c r="E4" s="36"/>
      <c r="F4" s="36"/>
      <c r="G4" s="36"/>
      <c r="H4" s="36"/>
    </row>
    <row r="5" spans="1:8" ht="27" x14ac:dyDescent="0.25">
      <c r="A5" s="13" t="s">
        <v>2</v>
      </c>
      <c r="B5" s="14" t="s">
        <v>3</v>
      </c>
      <c r="C5" s="15" t="s">
        <v>4</v>
      </c>
      <c r="D5" s="14" t="s">
        <v>5</v>
      </c>
      <c r="E5" s="14" t="s">
        <v>6</v>
      </c>
      <c r="F5" s="14" t="s">
        <v>7</v>
      </c>
      <c r="G5" s="16" t="s">
        <v>8</v>
      </c>
      <c r="H5" s="17" t="s">
        <v>9</v>
      </c>
    </row>
    <row r="6" spans="1:8" s="2" customFormat="1" ht="11.45" customHeight="1" x14ac:dyDescent="0.2">
      <c r="A6" s="18">
        <v>1</v>
      </c>
      <c r="B6" s="18">
        <f t="shared" ref="B6:H6" si="0">A6+1</f>
        <v>2</v>
      </c>
      <c r="C6" s="18">
        <f t="shared" si="0"/>
        <v>3</v>
      </c>
      <c r="D6" s="18">
        <f t="shared" si="0"/>
        <v>4</v>
      </c>
      <c r="E6" s="18">
        <f t="shared" si="0"/>
        <v>5</v>
      </c>
      <c r="F6" s="18">
        <v>4</v>
      </c>
      <c r="G6" s="31">
        <f t="shared" si="0"/>
        <v>5</v>
      </c>
      <c r="H6" s="31">
        <f t="shared" si="0"/>
        <v>6</v>
      </c>
    </row>
    <row r="7" spans="1:8" ht="30" x14ac:dyDescent="0.25">
      <c r="A7" s="19" t="s">
        <v>10</v>
      </c>
      <c r="B7" s="20" t="s">
        <v>11</v>
      </c>
      <c r="C7" s="19" t="s">
        <v>12</v>
      </c>
      <c r="D7" s="21"/>
      <c r="E7" s="22">
        <v>233</v>
      </c>
      <c r="F7" s="22">
        <f>E7</f>
        <v>233</v>
      </c>
      <c r="G7" s="23"/>
      <c r="H7" s="24"/>
    </row>
    <row r="8" spans="1:8" x14ac:dyDescent="0.25">
      <c r="A8" s="19" t="s">
        <v>13</v>
      </c>
      <c r="B8" s="20" t="s">
        <v>14</v>
      </c>
      <c r="C8" s="19" t="s">
        <v>15</v>
      </c>
      <c r="D8" s="21">
        <v>10850</v>
      </c>
      <c r="E8" s="21">
        <v>0.01</v>
      </c>
      <c r="F8" s="22">
        <f>E8*D8</f>
        <v>108.5</v>
      </c>
      <c r="G8" s="23"/>
      <c r="H8" s="24"/>
    </row>
    <row r="9" spans="1:8" s="3" customFormat="1" ht="28.5" x14ac:dyDescent="0.2">
      <c r="A9" s="25" t="s">
        <v>16</v>
      </c>
      <c r="B9" s="26" t="s">
        <v>17</v>
      </c>
      <c r="C9" s="25" t="s">
        <v>18</v>
      </c>
      <c r="D9" s="27">
        <v>2322</v>
      </c>
      <c r="E9" s="28">
        <v>1</v>
      </c>
      <c r="F9" s="28">
        <v>4322</v>
      </c>
      <c r="G9" s="29"/>
      <c r="H9" s="12"/>
    </row>
    <row r="10" spans="1:8" x14ac:dyDescent="0.25">
      <c r="A10" s="19"/>
      <c r="B10" s="20" t="s">
        <v>19</v>
      </c>
      <c r="C10" s="19"/>
      <c r="D10" s="21"/>
      <c r="E10" s="22"/>
      <c r="F10" s="22">
        <f>F9*0.95</f>
        <v>4105.8999999999996</v>
      </c>
      <c r="G10" s="23"/>
      <c r="H10" s="24"/>
    </row>
    <row r="11" spans="1:8" x14ac:dyDescent="0.25">
      <c r="A11" s="19"/>
      <c r="B11" s="20" t="s">
        <v>20</v>
      </c>
      <c r="C11" s="19"/>
      <c r="D11" s="21"/>
      <c r="E11" s="22"/>
      <c r="F11" s="22">
        <f>F9-F10</f>
        <v>216.10000000000036</v>
      </c>
      <c r="G11" s="23"/>
      <c r="H11" s="24"/>
    </row>
    <row r="12" spans="1:8" s="3" customFormat="1" ht="28.5" x14ac:dyDescent="0.2">
      <c r="A12" s="25" t="s">
        <v>21</v>
      </c>
      <c r="B12" s="26" t="s">
        <v>22</v>
      </c>
      <c r="C12" s="25" t="s">
        <v>18</v>
      </c>
      <c r="D12" s="27">
        <f>21.33*5</f>
        <v>106.64999999999999</v>
      </c>
      <c r="E12" s="28">
        <v>8</v>
      </c>
      <c r="F12" s="28">
        <v>1253</v>
      </c>
      <c r="G12" s="29"/>
      <c r="H12" s="12"/>
    </row>
    <row r="13" spans="1:8" x14ac:dyDescent="0.25">
      <c r="A13" s="19"/>
      <c r="B13" s="20" t="s">
        <v>19</v>
      </c>
      <c r="C13" s="19"/>
      <c r="D13" s="21"/>
      <c r="E13" s="22"/>
      <c r="F13" s="22">
        <f>F12*0.95</f>
        <v>1190.3499999999999</v>
      </c>
      <c r="G13" s="30"/>
      <c r="H13" s="24"/>
    </row>
    <row r="14" spans="1:8" x14ac:dyDescent="0.25">
      <c r="A14" s="19"/>
      <c r="B14" s="20" t="s">
        <v>20</v>
      </c>
      <c r="C14" s="19"/>
      <c r="D14" s="21"/>
      <c r="E14" s="22"/>
      <c r="F14" s="22">
        <f>F12-F13</f>
        <v>62.650000000000091</v>
      </c>
      <c r="G14" s="30"/>
      <c r="H14" s="24"/>
    </row>
    <row r="15" spans="1:8" ht="45" x14ac:dyDescent="0.25">
      <c r="A15" s="19" t="s">
        <v>23</v>
      </c>
      <c r="B15" s="20" t="s">
        <v>24</v>
      </c>
      <c r="C15" s="19" t="s">
        <v>18</v>
      </c>
      <c r="D15" s="21"/>
      <c r="E15" s="22"/>
      <c r="F15" s="22">
        <f>F9</f>
        <v>4322</v>
      </c>
      <c r="G15" s="30"/>
      <c r="H15" s="24"/>
    </row>
    <row r="16" spans="1:8" ht="45" x14ac:dyDescent="0.25">
      <c r="A16" s="19" t="s">
        <v>25</v>
      </c>
      <c r="B16" s="20" t="s">
        <v>26</v>
      </c>
      <c r="C16" s="19" t="s">
        <v>18</v>
      </c>
      <c r="D16" s="21"/>
      <c r="E16" s="22"/>
      <c r="F16" s="22">
        <f>F12</f>
        <v>1253</v>
      </c>
      <c r="G16" s="30"/>
      <c r="H16" s="24"/>
    </row>
    <row r="17" spans="1:8" ht="45" x14ac:dyDescent="0.25">
      <c r="A17" s="19" t="s">
        <v>27</v>
      </c>
      <c r="B17" s="20" t="s">
        <v>28</v>
      </c>
      <c r="C17" s="19" t="s">
        <v>18</v>
      </c>
      <c r="D17" s="21"/>
      <c r="E17" s="22"/>
      <c r="F17" s="22">
        <f>F16</f>
        <v>1253</v>
      </c>
      <c r="G17" s="30"/>
      <c r="H17" s="24"/>
    </row>
    <row r="18" spans="1:8" ht="45" x14ac:dyDescent="0.25">
      <c r="A18" s="19" t="s">
        <v>29</v>
      </c>
      <c r="B18" s="20" t="s">
        <v>30</v>
      </c>
      <c r="C18" s="19" t="s">
        <v>18</v>
      </c>
      <c r="D18" s="21"/>
      <c r="E18" s="22"/>
      <c r="F18" s="22">
        <f>F16</f>
        <v>1253</v>
      </c>
      <c r="G18" s="30"/>
      <c r="H18" s="24"/>
    </row>
    <row r="19" spans="1:8" ht="51" customHeight="1" x14ac:dyDescent="0.25">
      <c r="A19" s="19" t="s">
        <v>31</v>
      </c>
      <c r="B19" s="20" t="s">
        <v>32</v>
      </c>
      <c r="C19" s="19" t="s">
        <v>18</v>
      </c>
      <c r="D19" s="21"/>
      <c r="E19" s="22"/>
      <c r="F19" s="22">
        <f>F16</f>
        <v>1253</v>
      </c>
      <c r="G19" s="30"/>
      <c r="H19" s="24"/>
    </row>
    <row r="20" spans="1:8" ht="45" x14ac:dyDescent="0.25">
      <c r="A20" s="19" t="s">
        <v>33</v>
      </c>
      <c r="B20" s="20" t="s">
        <v>34</v>
      </c>
      <c r="C20" s="19" t="s">
        <v>18</v>
      </c>
      <c r="D20" s="21">
        <v>1600</v>
      </c>
      <c r="E20" s="22">
        <v>1</v>
      </c>
      <c r="F20" s="22">
        <f>E20*D20</f>
        <v>1600</v>
      </c>
      <c r="G20" s="30"/>
      <c r="H20" s="24"/>
    </row>
    <row r="21" spans="1:8" x14ac:dyDescent="0.25">
      <c r="A21" s="19" t="s">
        <v>35</v>
      </c>
      <c r="B21" s="20" t="s">
        <v>36</v>
      </c>
      <c r="C21" s="19" t="s">
        <v>18</v>
      </c>
      <c r="D21" s="21"/>
      <c r="E21" s="22"/>
      <c r="F21" s="22">
        <f>F10+F13</f>
        <v>5296.25</v>
      </c>
      <c r="G21" s="30"/>
      <c r="H21" s="24"/>
    </row>
    <row r="22" spans="1:8" ht="30" x14ac:dyDescent="0.25">
      <c r="A22" s="19" t="s">
        <v>37</v>
      </c>
      <c r="B22" s="20" t="s">
        <v>38</v>
      </c>
      <c r="C22" s="19" t="s">
        <v>18</v>
      </c>
      <c r="D22" s="21"/>
      <c r="E22" s="22"/>
      <c r="F22" s="22">
        <f>F11+F14</f>
        <v>278.75000000000045</v>
      </c>
      <c r="G22" s="30"/>
      <c r="H22" s="24"/>
    </row>
    <row r="23" spans="1:8" ht="30" x14ac:dyDescent="0.25">
      <c r="A23" s="19" t="s">
        <v>39</v>
      </c>
      <c r="B23" s="20" t="s">
        <v>40</v>
      </c>
      <c r="C23" s="19" t="s">
        <v>18</v>
      </c>
      <c r="D23" s="21"/>
      <c r="E23" s="22"/>
      <c r="F23" s="22">
        <v>57</v>
      </c>
      <c r="G23" s="23"/>
      <c r="H23" s="24"/>
    </row>
    <row r="24" spans="1:8" ht="45" x14ac:dyDescent="0.25">
      <c r="A24" s="19" t="s">
        <v>41</v>
      </c>
      <c r="B24" s="20" t="s">
        <v>42</v>
      </c>
      <c r="C24" s="19" t="s">
        <v>43</v>
      </c>
      <c r="D24" s="21">
        <v>3710</v>
      </c>
      <c r="E24" s="22">
        <v>1</v>
      </c>
      <c r="F24" s="22">
        <f>E24*D24</f>
        <v>3710</v>
      </c>
      <c r="G24" s="30"/>
      <c r="H24" s="24"/>
    </row>
    <row r="25" spans="1:8" ht="45" x14ac:dyDescent="0.25">
      <c r="A25" s="19" t="s">
        <v>44</v>
      </c>
      <c r="B25" s="20" t="s">
        <v>45</v>
      </c>
      <c r="C25" s="19" t="s">
        <v>18</v>
      </c>
      <c r="D25" s="21"/>
      <c r="E25" s="22"/>
      <c r="F25" s="22">
        <v>100</v>
      </c>
      <c r="G25" s="30"/>
      <c r="H25" s="24"/>
    </row>
    <row r="26" spans="1:8" ht="45" x14ac:dyDescent="0.25">
      <c r="A26" s="19" t="s">
        <v>46</v>
      </c>
      <c r="B26" s="20" t="s">
        <v>47</v>
      </c>
      <c r="C26" s="19" t="s">
        <v>12</v>
      </c>
      <c r="D26" s="21"/>
      <c r="E26" s="22">
        <v>3</v>
      </c>
      <c r="F26" s="22">
        <f>E26</f>
        <v>3</v>
      </c>
      <c r="G26" s="23"/>
      <c r="H26" s="24"/>
    </row>
    <row r="27" spans="1:8" ht="30" x14ac:dyDescent="0.25">
      <c r="A27" s="19" t="s">
        <v>48</v>
      </c>
      <c r="B27" s="20" t="s">
        <v>49</v>
      </c>
      <c r="C27" s="19" t="s">
        <v>12</v>
      </c>
      <c r="D27" s="21"/>
      <c r="E27" s="22">
        <v>3</v>
      </c>
      <c r="F27" s="22">
        <f>E27</f>
        <v>3</v>
      </c>
      <c r="G27" s="23"/>
      <c r="H27" s="24"/>
    </row>
    <row r="28" spans="1:8" ht="30" x14ac:dyDescent="0.25">
      <c r="A28" s="19" t="s">
        <v>50</v>
      </c>
      <c r="B28" s="20" t="s">
        <v>51</v>
      </c>
      <c r="C28" s="19" t="s">
        <v>52</v>
      </c>
      <c r="D28" s="21">
        <f t="shared" ref="D28:D33" si="1">3*3*0.2*2.4</f>
        <v>4.32</v>
      </c>
      <c r="E28" s="22">
        <v>3</v>
      </c>
      <c r="F28" s="22">
        <f>E28*D28</f>
        <v>12.96</v>
      </c>
      <c r="G28" s="23"/>
      <c r="H28" s="24"/>
    </row>
    <row r="29" spans="1:8" x14ac:dyDescent="0.25">
      <c r="A29" s="19">
        <v>19</v>
      </c>
      <c r="B29" s="20" t="s">
        <v>53</v>
      </c>
      <c r="C29" s="19" t="s">
        <v>18</v>
      </c>
      <c r="D29" s="21">
        <f t="shared" si="1"/>
        <v>4.32</v>
      </c>
      <c r="E29" s="22">
        <v>3</v>
      </c>
      <c r="F29" s="22">
        <v>2400</v>
      </c>
      <c r="G29" s="30"/>
      <c r="H29" s="24"/>
    </row>
    <row r="30" spans="1:8" ht="30" x14ac:dyDescent="0.25">
      <c r="A30" s="19">
        <v>20</v>
      </c>
      <c r="B30" s="20" t="s">
        <v>54</v>
      </c>
      <c r="C30" s="19" t="s">
        <v>18</v>
      </c>
      <c r="D30" s="21">
        <f t="shared" si="1"/>
        <v>4.32</v>
      </c>
      <c r="E30" s="22">
        <v>3</v>
      </c>
      <c r="F30" s="22">
        <v>800</v>
      </c>
      <c r="G30" s="23"/>
      <c r="H30" s="24"/>
    </row>
    <row r="31" spans="1:8" x14ac:dyDescent="0.25">
      <c r="A31" s="19">
        <v>21</v>
      </c>
      <c r="B31" s="20" t="s">
        <v>55</v>
      </c>
      <c r="C31" s="19" t="s">
        <v>18</v>
      </c>
      <c r="D31" s="21">
        <f t="shared" si="1"/>
        <v>4.32</v>
      </c>
      <c r="E31" s="22">
        <v>3</v>
      </c>
      <c r="F31" s="22">
        <v>200</v>
      </c>
      <c r="G31" s="23"/>
      <c r="H31" s="24"/>
    </row>
    <row r="32" spans="1:8" ht="30" x14ac:dyDescent="0.25">
      <c r="A32" s="19">
        <v>22</v>
      </c>
      <c r="B32" s="20" t="s">
        <v>56</v>
      </c>
      <c r="C32" s="19" t="s">
        <v>18</v>
      </c>
      <c r="D32" s="21">
        <f t="shared" si="1"/>
        <v>4.32</v>
      </c>
      <c r="E32" s="22">
        <v>3</v>
      </c>
      <c r="F32" s="22">
        <v>1000</v>
      </c>
      <c r="G32" s="23"/>
      <c r="H32" s="24"/>
    </row>
    <row r="33" spans="1:8" ht="30" x14ac:dyDescent="0.25">
      <c r="A33" s="19">
        <v>23</v>
      </c>
      <c r="B33" s="20" t="s">
        <v>57</v>
      </c>
      <c r="C33" s="19" t="s">
        <v>18</v>
      </c>
      <c r="D33" s="21">
        <f t="shared" si="1"/>
        <v>4.32</v>
      </c>
      <c r="E33" s="22">
        <v>3</v>
      </c>
      <c r="F33" s="22">
        <v>1000</v>
      </c>
      <c r="G33" s="23"/>
      <c r="H33" s="24"/>
    </row>
    <row r="34" spans="1:8" x14ac:dyDescent="0.25">
      <c r="A34" s="19"/>
      <c r="B34" s="20" t="s">
        <v>63</v>
      </c>
      <c r="C34" s="19"/>
      <c r="D34" s="21"/>
      <c r="E34" s="22"/>
      <c r="F34" s="22"/>
      <c r="G34" s="23"/>
      <c r="H34" s="24"/>
    </row>
    <row r="35" spans="1:8" x14ac:dyDescent="0.25">
      <c r="A35" s="33" t="s">
        <v>58</v>
      </c>
      <c r="B35" s="33"/>
      <c r="C35" s="33"/>
      <c r="D35" s="33"/>
      <c r="E35" s="33"/>
      <c r="F35" s="33"/>
      <c r="G35" s="33"/>
      <c r="H35" s="12">
        <f>SUM(H7:H34)</f>
        <v>0</v>
      </c>
    </row>
    <row r="36" spans="1:8" x14ac:dyDescent="0.25">
      <c r="A36" s="33" t="s">
        <v>60</v>
      </c>
      <c r="B36" s="33"/>
      <c r="C36" s="33"/>
      <c r="D36" s="33"/>
      <c r="E36" s="33"/>
      <c r="F36" s="33"/>
      <c r="G36" s="33"/>
      <c r="H36" s="12">
        <f>H35*0.2</f>
        <v>0</v>
      </c>
    </row>
    <row r="37" spans="1:8" x14ac:dyDescent="0.25">
      <c r="A37" s="33" t="s">
        <v>61</v>
      </c>
      <c r="B37" s="33"/>
      <c r="C37" s="33"/>
      <c r="D37" s="33"/>
      <c r="E37" s="33"/>
      <c r="F37" s="33"/>
      <c r="G37" s="33"/>
      <c r="H37" s="12">
        <f>H35+H36</f>
        <v>0</v>
      </c>
    </row>
    <row r="38" spans="1:8" x14ac:dyDescent="0.25">
      <c r="A38" s="4"/>
      <c r="B38" s="4"/>
      <c r="C38" s="4"/>
      <c r="D38" s="4"/>
      <c r="E38" s="4"/>
      <c r="F38" s="4"/>
      <c r="G38" s="4"/>
      <c r="H38" s="10"/>
    </row>
    <row r="39" spans="1:8" x14ac:dyDescent="0.25">
      <c r="A39" s="4"/>
      <c r="B39" s="11" t="s">
        <v>62</v>
      </c>
      <c r="C39" s="4"/>
      <c r="D39" s="4"/>
      <c r="E39" s="4"/>
      <c r="F39" s="4"/>
      <c r="G39" s="4"/>
      <c r="H39" s="10"/>
    </row>
    <row r="40" spans="1:8" x14ac:dyDescent="0.25">
      <c r="A40" s="4"/>
      <c r="B40" s="8"/>
      <c r="C40" s="4"/>
      <c r="D40" s="4"/>
      <c r="E40" s="4"/>
      <c r="F40" s="4"/>
      <c r="G40" s="4"/>
      <c r="H40" s="10"/>
    </row>
    <row r="41" spans="1:8" x14ac:dyDescent="0.25">
      <c r="G41" s="7"/>
    </row>
    <row r="42" spans="1:8" x14ac:dyDescent="0.25">
      <c r="A42" s="4"/>
      <c r="B42" s="4"/>
      <c r="C42" s="4"/>
      <c r="D42" s="4"/>
      <c r="E42" s="4"/>
      <c r="F42" s="8"/>
      <c r="G42" s="8"/>
      <c r="H42" s="6"/>
    </row>
  </sheetData>
  <sheetProtection selectLockedCells="1" selectUnlockedCells="1"/>
  <mergeCells count="7">
    <mergeCell ref="F1:H1"/>
    <mergeCell ref="A37:G37"/>
    <mergeCell ref="A2:H2"/>
    <mergeCell ref="A3:H3"/>
    <mergeCell ref="A4:H4"/>
    <mergeCell ref="A35:G35"/>
    <mergeCell ref="A36:G36"/>
  </mergeCells>
  <pageMargins left="0.7" right="0.7" top="0.75" bottom="0.75" header="0.51180555555555551" footer="0.51180555555555551"/>
  <pageSetup scale="6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ПКСС</vt:lpstr>
      <vt:lpstr>ПКСС!Област_печат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2019-09-21T08:51:28Z</dcterms:created>
  <dcterms:modified xsi:type="dcterms:W3CDTF">2020-06-11T11:47:24Z</dcterms:modified>
</cp:coreProperties>
</file>